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ÁO CÁO THỐNG KÊ\BÁO CÁO THỐNG KÊ 2026\07 THÁNG 2026\"/>
    </mc:Choice>
  </mc:AlternateContent>
  <xr:revisionPtr revIDLastSave="0" documentId="13_ncr:1_{E0722D57-08B7-493F-AE53-A480083A08C0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Kangatang" sheetId="3" state="veryHidden" r:id="rId1"/>
    <sheet name="VIỆC" sheetId="2" r:id="rId2"/>
    <sheet name="TIỀN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G27" i="1" l="1"/>
  <c r="A4" i="1" l="1"/>
  <c r="K13" i="1" l="1"/>
  <c r="K14" i="1"/>
  <c r="K15" i="1"/>
  <c r="K16" i="1"/>
  <c r="K17" i="1"/>
  <c r="D13" i="1"/>
  <c r="C13" i="1" s="1"/>
  <c r="D14" i="1"/>
  <c r="C14" i="1" s="1"/>
  <c r="D15" i="1"/>
  <c r="C15" i="1" s="1"/>
  <c r="D16" i="1"/>
  <c r="C16" i="1" s="1"/>
  <c r="J14" i="2"/>
  <c r="J15" i="2"/>
  <c r="J16" i="2"/>
  <c r="J17" i="2"/>
  <c r="D14" i="2"/>
  <c r="C14" i="2" s="1"/>
  <c r="D15" i="2"/>
  <c r="C15" i="2" s="1"/>
  <c r="D16" i="2"/>
  <c r="C16" i="2" s="1"/>
  <c r="D17" i="2"/>
  <c r="C17" i="2" s="1"/>
  <c r="B12" i="1" l="1"/>
  <c r="J23" i="2" l="1"/>
  <c r="G26" i="1" l="1"/>
  <c r="D23" i="2" l="1"/>
  <c r="C23" i="2" s="1"/>
  <c r="D24" i="2"/>
  <c r="C24" i="2" s="1"/>
  <c r="D22" i="1" l="1"/>
  <c r="C22" i="1" s="1"/>
  <c r="D23" i="1"/>
  <c r="C23" i="1" s="1"/>
  <c r="D24" i="1"/>
  <c r="C24" i="1" s="1"/>
  <c r="K18" i="1" l="1"/>
  <c r="K19" i="1"/>
  <c r="K20" i="1"/>
  <c r="K21" i="1"/>
  <c r="K22" i="1"/>
  <c r="K23" i="1"/>
  <c r="K24" i="1"/>
  <c r="G31" i="1"/>
  <c r="E11" i="1" l="1"/>
  <c r="K12" i="1"/>
  <c r="D17" i="1"/>
  <c r="C17" i="1" s="1"/>
  <c r="D18" i="1"/>
  <c r="C18" i="1" s="1"/>
  <c r="D19" i="1"/>
  <c r="C19" i="1" s="1"/>
  <c r="D20" i="1"/>
  <c r="C20" i="1" s="1"/>
  <c r="D21" i="1"/>
  <c r="C21" i="1" s="1"/>
  <c r="D12" i="1"/>
  <c r="C12" i="1" s="1"/>
  <c r="D13" i="2"/>
  <c r="D18" i="2"/>
  <c r="C18" i="2" s="1"/>
  <c r="D19" i="2"/>
  <c r="C19" i="2" s="1"/>
  <c r="D20" i="2"/>
  <c r="C20" i="2" s="1"/>
  <c r="D21" i="2"/>
  <c r="C21" i="2" s="1"/>
  <c r="D22" i="2"/>
  <c r="C22" i="2" s="1"/>
  <c r="J13" i="2"/>
  <c r="J18" i="2"/>
  <c r="J19" i="2"/>
  <c r="J20" i="2"/>
  <c r="J21" i="2"/>
  <c r="J22" i="2"/>
  <c r="J24" i="2"/>
  <c r="J12" i="2"/>
  <c r="G25" i="1" l="1"/>
  <c r="D12" i="2" l="1"/>
  <c r="C12" i="2" s="1"/>
  <c r="C11" i="2" s="1"/>
  <c r="F11" i="1"/>
  <c r="G11" i="1"/>
  <c r="H11" i="1"/>
  <c r="I11" i="1"/>
  <c r="J11" i="1"/>
  <c r="D11" i="1" l="1"/>
  <c r="K11" i="1"/>
  <c r="E11" i="2"/>
  <c r="F11" i="2"/>
  <c r="G11" i="2"/>
  <c r="H11" i="2"/>
  <c r="I11" i="2"/>
  <c r="D11" i="2" l="1"/>
  <c r="J11" i="2"/>
  <c r="C11" i="1" l="1"/>
</calcChain>
</file>

<file path=xl/sharedStrings.xml><?xml version="1.0" encoding="utf-8"?>
<sst xmlns="http://schemas.openxmlformats.org/spreadsheetml/2006/main" count="125" uniqueCount="66">
  <si>
    <t>STT</t>
  </si>
  <si>
    <t>Chia ra:</t>
  </si>
  <si>
    <t>Tổng số thi hành xong</t>
  </si>
  <si>
    <t>Đang thi hành</t>
  </si>
  <si>
    <t>Hoãn theo điểm c k1, Đ 48</t>
  </si>
  <si>
    <t>Trường hợp khác</t>
  </si>
  <si>
    <t>Thi hành xong</t>
  </si>
  <si>
    <t xml:space="preserve">Đình chỉ </t>
  </si>
  <si>
    <t>A</t>
  </si>
  <si>
    <t>1</t>
  </si>
  <si>
    <t>2</t>
  </si>
  <si>
    <t>3</t>
  </si>
  <si>
    <t>7</t>
  </si>
  <si>
    <t>8</t>
  </si>
  <si>
    <t>NGƯỜI LẬP BIỂU</t>
  </si>
  <si>
    <t>4</t>
  </si>
  <si>
    <t>5</t>
  </si>
  <si>
    <t>6</t>
  </si>
  <si>
    <t>Đơn vị tính: 1.000 VNĐ</t>
  </si>
  <si>
    <t>CỘNG HÒA XÃ HỘI CHỦ NGHĨA VIỆT NAM</t>
  </si>
  <si>
    <t>Độc lập - Tự do - Hạnh phúc</t>
  </si>
  <si>
    <t>2=3+4+5</t>
  </si>
  <si>
    <t>9=6+7+8</t>
  </si>
  <si>
    <t>Tên đơn vị</t>
  </si>
  <si>
    <t>Tổng số có điều kiện thi hành trên 01 năm chưa thi hành xong</t>
  </si>
  <si>
    <t>Số chuyển kỳ sau</t>
  </si>
  <si>
    <r>
      <rPr>
        <i/>
        <sz val="11"/>
        <color theme="1"/>
        <rFont val="Calibri Light"/>
        <family val="1"/>
        <charset val="163"/>
        <scheme val="major"/>
      </rPr>
      <t>Ghi chú:</t>
    </r>
    <r>
      <rPr>
        <sz val="11"/>
        <color theme="1"/>
        <rFont val="Calibri Light"/>
        <family val="1"/>
        <charset val="163"/>
        <scheme val="major"/>
      </rPr>
      <t xml:space="preserve">
- Cột 1: là tổng số việc có điều kiện thi hành trên 01 năm chưa thi hành xong tính theo phương pháp lũy kế đến thời điểm báo cáo;
- Cột 2: là số đã thi hành xong trong tháng (tính theo từng tháng, không tính lũy kế), là tổng của cột 3 và cột 4;
- Cột 8: là số chưa thi hành xong, bao gồm cột 5,6,7.</t>
    </r>
  </si>
  <si>
    <t>8=5+6+7</t>
  </si>
  <si>
    <t>2=3+4</t>
  </si>
  <si>
    <t xml:space="preserve">Thi hành xong </t>
  </si>
  <si>
    <t>Đơn vị tính: Việc</t>
  </si>
  <si>
    <t>TỔNG CỘNG</t>
  </si>
  <si>
    <t>9</t>
  </si>
  <si>
    <t>10</t>
  </si>
  <si>
    <t>11</t>
  </si>
  <si>
    <t>12</t>
  </si>
  <si>
    <t>Nơi nhận: Email: atkr@moj.gov.vn</t>
  </si>
  <si>
    <t>Ghi chú:</t>
  </si>
  <si>
    <t>- Cột 1: là tổng số tiền có điều kiện thi hành trên 01 năm chưa thi hành xong tính theo phương pháp lũy kế đến thời điểm báo cáo;</t>
  </si>
  <si>
    <t>- Cột 2: là số đã thi hành xong trong tháng (tính theo từng tháng, không tính lũy kế), là tổng của cột 3, cột 4 và cột 5;</t>
  </si>
  <si>
    <t>- Cột 9: là số chưa thi hành xong, bao gồm cột 6,7,8.</t>
  </si>
  <si>
    <t>Lê Thị Cẩm Quyên</t>
  </si>
  <si>
    <t>Giảm nghĩa vụ THA</t>
  </si>
  <si>
    <t>KẾT QUẢ THI HÀNH ÁN DÂN SỰ CÓ ĐIỀU KIỆN THI HÀNH TRÊN 01 NĂM CHƯA THI HÀNH XONG VỀ VIỆC</t>
  </si>
  <si>
    <r>
      <t>KẾT QUẢ THI HÀNH ÁN DÂN SỰ CÓ ĐIỀU KIỆN THI HÀNH TRÊN 01 NĂM CHƯA THI HÀNH XONG VỀ TIỀN</t>
    </r>
    <r>
      <rPr>
        <b/>
        <i/>
        <sz val="13"/>
        <rFont val="Times New Roman"/>
        <family val="1"/>
        <charset val="163"/>
      </rPr>
      <t xml:space="preserve"> </t>
    </r>
  </si>
  <si>
    <t>CỤC QUẢN LÝ THI HÀNH ÁN DÂN SỰ</t>
  </si>
  <si>
    <t>13</t>
  </si>
  <si>
    <t>Phòng THADS Khu vực 1</t>
  </si>
  <si>
    <t>Phòng THADS Khu vực 2</t>
  </si>
  <si>
    <t>Phòng THADS Khu vực 3</t>
  </si>
  <si>
    <t>Phòng THADS Khu vực 4</t>
  </si>
  <si>
    <t>Phòng THADS Khu vực 5</t>
  </si>
  <si>
    <t>Phòng THADS Khu vực 6</t>
  </si>
  <si>
    <t>Phòng THADS Khu vực 7</t>
  </si>
  <si>
    <t>Phòng THADS Khu vực 8</t>
  </si>
  <si>
    <t>Phòng THADS Khu vực 9</t>
  </si>
  <si>
    <t>Phòng THADS Khu vực 10</t>
  </si>
  <si>
    <t>Phòng THADS Khu vực 11</t>
  </si>
  <si>
    <t>Phòng THADS Khu vực 12</t>
  </si>
  <si>
    <t>THI HÀNH ÁN DÂN SỰ 
TỈNH ĐỒNG THÁP</t>
  </si>
  <si>
    <t>Phòng Nghiệp vụ và TCTHADS</t>
  </si>
  <si>
    <t>(Báo cáo 7 tháng/ năm 2026)</t>
  </si>
  <si>
    <t>Đồng Tháp, ngày 24 tháng 4 năm 2026</t>
  </si>
  <si>
    <t>KT. TRƯỞNG THI HÀNH ÁN DÂN SỰ</t>
  </si>
  <si>
    <t>PHÓ TRƯỞNG THI HÀNH ÁN DÂN SỰ</t>
  </si>
  <si>
    <t>Bùi  Văn  Khanh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</si>
</sst>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3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3"/>
      <name val="Times New Roman"/>
      <family val="1"/>
    </font>
    <font>
      <i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sz val="10"/>
      <name val="Arial"/>
      <family val="2"/>
    </font>
    <font>
      <i/>
      <sz val="13"/>
      <name val="Times New Roman"/>
      <family val="1"/>
    </font>
    <font>
      <sz val="13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 Light"/>
      <family val="1"/>
      <charset val="163"/>
      <scheme val="major"/>
    </font>
    <font>
      <b/>
      <i/>
      <sz val="13"/>
      <name val="Times New Roman"/>
      <family val="1"/>
      <charset val="163"/>
    </font>
    <font>
      <sz val="11"/>
      <color theme="1"/>
      <name val="Calibri Light"/>
      <family val="1"/>
      <charset val="163"/>
      <scheme val="major"/>
    </font>
    <font>
      <i/>
      <sz val="11"/>
      <color theme="1"/>
      <name val="Calibri Light"/>
      <family val="1"/>
      <charset val="163"/>
      <scheme val="major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9"/>
      <color theme="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Times New Roman"/>
      <family val="1"/>
    </font>
    <font>
      <sz val="11"/>
      <name val="Calibri Light"/>
      <family val="1"/>
      <charset val="163"/>
      <scheme val="major"/>
    </font>
    <font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3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101">
    <xf numFmtId="0" fontId="0" fillId="0" borderId="0" xfId="0"/>
    <xf numFmtId="49" fontId="0" fillId="0" borderId="0" xfId="0" applyNumberFormat="1"/>
    <xf numFmtId="3" fontId="2" fillId="0" borderId="0" xfId="0" applyNumberFormat="1" applyFont="1"/>
    <xf numFmtId="49" fontId="6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10" fillId="0" borderId="0" xfId="0" applyNumberFormat="1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49" fontId="5" fillId="0" borderId="2" xfId="0" applyNumberFormat="1" applyFont="1" applyBorder="1" applyAlignment="1">
      <alignment horizontal="center" vertical="center" wrapText="1"/>
    </xf>
    <xf numFmtId="1" fontId="0" fillId="0" borderId="0" xfId="0" applyNumberFormat="1"/>
    <xf numFmtId="1" fontId="16" fillId="0" borderId="0" xfId="0" applyNumberFormat="1" applyFont="1"/>
    <xf numFmtId="1" fontId="17" fillId="0" borderId="0" xfId="0" applyNumberFormat="1" applyFont="1"/>
    <xf numFmtId="1" fontId="18" fillId="0" borderId="0" xfId="0" applyNumberFormat="1" applyFont="1" applyAlignment="1">
      <alignment horizontal="center"/>
    </xf>
    <xf numFmtId="0" fontId="0" fillId="0" borderId="0" xfId="0" applyAlignment="1">
      <alignment horizontal="left" vertical="center" wrapText="1"/>
    </xf>
    <xf numFmtId="49" fontId="3" fillId="0" borderId="0" xfId="0" applyNumberFormat="1" applyFont="1" applyAlignment="1">
      <alignment wrapText="1"/>
    </xf>
    <xf numFmtId="49" fontId="19" fillId="0" borderId="0" xfId="0" applyNumberFormat="1" applyFont="1" applyAlignment="1">
      <alignment horizontal="center" wrapText="1"/>
    </xf>
    <xf numFmtId="0" fontId="20" fillId="0" borderId="0" xfId="0" applyFont="1" applyAlignment="1">
      <alignment horizontal="center"/>
    </xf>
    <xf numFmtId="0" fontId="22" fillId="0" borderId="0" xfId="0" applyFont="1"/>
    <xf numFmtId="164" fontId="7" fillId="0" borderId="0" xfId="1" applyNumberFormat="1" applyFont="1" applyFill="1" applyBorder="1" applyAlignment="1" applyProtection="1">
      <alignment horizontal="center" vertical="center" wrapText="1"/>
    </xf>
    <xf numFmtId="49" fontId="5" fillId="4" borderId="2" xfId="0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49" fontId="5" fillId="2" borderId="2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/>
    <xf numFmtId="49" fontId="22" fillId="0" borderId="0" xfId="0" applyNumberFormat="1" applyFont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164" fontId="21" fillId="0" borderId="0" xfId="0" applyNumberFormat="1" applyFont="1"/>
    <xf numFmtId="49" fontId="22" fillId="4" borderId="0" xfId="0" applyNumberFormat="1" applyFont="1" applyFill="1"/>
    <xf numFmtId="49" fontId="2" fillId="4" borderId="0" xfId="0" applyNumberFormat="1" applyFont="1" applyFill="1"/>
    <xf numFmtId="49" fontId="3" fillId="0" borderId="0" xfId="0" applyNumberFormat="1" applyFont="1" applyAlignment="1">
      <alignment horizontal="center" vertical="center" wrapText="1"/>
    </xf>
    <xf numFmtId="164" fontId="27" fillId="0" borderId="2" xfId="1" applyNumberFormat="1" applyFont="1" applyFill="1" applyBorder="1" applyAlignment="1" applyProtection="1">
      <alignment horizontal="center" vertical="center" wrapText="1"/>
    </xf>
    <xf numFmtId="164" fontId="27" fillId="6" borderId="2" xfId="1" applyNumberFormat="1" applyFont="1" applyFill="1" applyBorder="1" applyAlignment="1" applyProtection="1">
      <alignment horizontal="center" vertical="center" wrapText="1"/>
    </xf>
    <xf numFmtId="164" fontId="27" fillId="0" borderId="2" xfId="1" applyNumberFormat="1" applyFont="1" applyFill="1" applyBorder="1" applyAlignment="1" applyProtection="1">
      <alignment horizontal="right" vertical="center" wrapText="1"/>
    </xf>
    <xf numFmtId="164" fontId="27" fillId="4" borderId="2" xfId="1" applyNumberFormat="1" applyFont="1" applyFill="1" applyBorder="1" applyAlignment="1" applyProtection="1">
      <alignment horizontal="center" vertical="center" wrapText="1"/>
    </xf>
    <xf numFmtId="164" fontId="27" fillId="4" borderId="0" xfId="1" applyNumberFormat="1" applyFont="1" applyFill="1" applyBorder="1" applyAlignment="1" applyProtection="1">
      <alignment horizontal="center" vertical="center" wrapText="1"/>
    </xf>
    <xf numFmtId="164" fontId="26" fillId="3" borderId="2" xfId="1" applyNumberFormat="1" applyFont="1" applyFill="1" applyBorder="1" applyAlignment="1" applyProtection="1">
      <alignment horizontal="center" vertical="center"/>
    </xf>
    <xf numFmtId="164" fontId="26" fillId="3" borderId="2" xfId="1" applyNumberFormat="1" applyFont="1" applyFill="1" applyBorder="1" applyAlignment="1" applyProtection="1">
      <alignment horizontal="center" vertical="center" wrapText="1"/>
    </xf>
    <xf numFmtId="164" fontId="27" fillId="0" borderId="2" xfId="1" applyNumberFormat="1" applyFont="1" applyFill="1" applyBorder="1" applyAlignment="1" applyProtection="1">
      <alignment horizontal="center" vertical="center"/>
    </xf>
    <xf numFmtId="164" fontId="27" fillId="5" borderId="2" xfId="1" applyNumberFormat="1" applyFont="1" applyFill="1" applyBorder="1" applyAlignment="1" applyProtection="1">
      <alignment horizontal="center" vertical="center"/>
    </xf>
    <xf numFmtId="164" fontId="27" fillId="0" borderId="2" xfId="1" applyNumberFormat="1" applyFont="1" applyFill="1" applyBorder="1" applyAlignment="1" applyProtection="1">
      <alignment horizontal="center" vertical="center"/>
      <protection locked="0"/>
    </xf>
    <xf numFmtId="164" fontId="27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27" fillId="4" borderId="2" xfId="1" applyNumberFormat="1" applyFont="1" applyFill="1" applyBorder="1" applyAlignment="1" applyProtection="1">
      <alignment horizontal="right" vertical="center" wrapText="1"/>
    </xf>
    <xf numFmtId="49" fontId="5" fillId="4" borderId="0" xfId="0" applyNumberFormat="1" applyFont="1" applyFill="1" applyAlignment="1" applyProtection="1">
      <alignment horizontal="center" vertical="center"/>
      <protection locked="0"/>
    </xf>
    <xf numFmtId="49" fontId="26" fillId="4" borderId="0" xfId="0" applyNumberFormat="1" applyFont="1" applyFill="1" applyAlignment="1" applyProtection="1">
      <alignment horizontal="left" vertical="center" wrapText="1"/>
      <protection locked="0"/>
    </xf>
    <xf numFmtId="0" fontId="23" fillId="0" borderId="0" xfId="0" applyFont="1"/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49" fontId="4" fillId="0" borderId="1" xfId="0" applyNumberFormat="1" applyFont="1" applyBorder="1" applyAlignment="1">
      <alignment horizontal="right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49" fontId="30" fillId="0" borderId="0" xfId="0" applyNumberFormat="1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1" fontId="5" fillId="2" borderId="5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26" fillId="3" borderId="3" xfId="0" applyNumberFormat="1" applyFont="1" applyFill="1" applyBorder="1" applyAlignment="1" applyProtection="1">
      <alignment horizontal="center" vertical="center"/>
      <protection locked="0"/>
    </xf>
    <xf numFmtId="49" fontId="26" fillId="3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9" fillId="0" borderId="8" xfId="1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3" fillId="3" borderId="9" xfId="0" applyFont="1" applyFill="1" applyBorder="1" applyAlignment="1">
      <alignment horizontal="left"/>
    </xf>
    <xf numFmtId="0" fontId="23" fillId="3" borderId="0" xfId="0" applyFont="1" applyFill="1" applyAlignment="1">
      <alignment horizontal="left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center"/>
    </xf>
    <xf numFmtId="0" fontId="31" fillId="3" borderId="0" xfId="0" applyFont="1" applyFill="1" applyAlignment="1">
      <alignment horizontal="left"/>
    </xf>
    <xf numFmtId="0" fontId="14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9" fillId="0" borderId="8" xfId="1" applyNumberFormat="1" applyFont="1" applyFill="1" applyBorder="1" applyAlignment="1" applyProtection="1">
      <alignment horizontal="center" wrapText="1"/>
    </xf>
    <xf numFmtId="49" fontId="5" fillId="3" borderId="3" xfId="0" applyNumberFormat="1" applyFont="1" applyFill="1" applyBorder="1" applyAlignment="1" applyProtection="1">
      <alignment horizontal="center" vertical="center"/>
      <protection locked="0"/>
    </xf>
    <xf numFmtId="49" fontId="5" fillId="3" borderId="7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/>
    </xf>
    <xf numFmtId="49" fontId="26" fillId="0" borderId="2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Comma" xfId="1" builtinId="3"/>
    <cellStyle name="Comma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85725</xdr:colOff>
      <xdr:row>4</xdr:row>
      <xdr:rowOff>32004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1752600" y="600075"/>
          <a:ext cx="85725" cy="381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85725</xdr:colOff>
      <xdr:row>4</xdr:row>
      <xdr:rowOff>32004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>
        <a:xfrm>
          <a:off x="1752600" y="600075"/>
          <a:ext cx="85725" cy="381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85725</xdr:colOff>
      <xdr:row>4</xdr:row>
      <xdr:rowOff>32004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>
        <a:xfrm>
          <a:off x="1752600" y="600075"/>
          <a:ext cx="85725" cy="381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85725</xdr:colOff>
      <xdr:row>4</xdr:row>
      <xdr:rowOff>32004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1752600" y="600075"/>
          <a:ext cx="85725" cy="381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85725</xdr:colOff>
      <xdr:row>4</xdr:row>
      <xdr:rowOff>32004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>
        <a:xfrm>
          <a:off x="1752600" y="600075"/>
          <a:ext cx="85725" cy="381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85725</xdr:colOff>
      <xdr:row>4</xdr:row>
      <xdr:rowOff>32004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>
        <a:xfrm>
          <a:off x="1752600" y="600075"/>
          <a:ext cx="85725" cy="381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</xdr:col>
      <xdr:colOff>1534584</xdr:colOff>
      <xdr:row>1</xdr:row>
      <xdr:rowOff>444500</xdr:rowOff>
    </xdr:from>
    <xdr:to>
      <xdr:col>2</xdr:col>
      <xdr:colOff>338667</xdr:colOff>
      <xdr:row>1</xdr:row>
      <xdr:rowOff>444500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830917" y="687917"/>
          <a:ext cx="76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285749</xdr:colOff>
      <xdr:row>1</xdr:row>
      <xdr:rowOff>254000</xdr:rowOff>
    </xdr:from>
    <xdr:to>
      <xdr:col>8</xdr:col>
      <xdr:colOff>476250</xdr:colOff>
      <xdr:row>1</xdr:row>
      <xdr:rowOff>254000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6445249" y="497417"/>
          <a:ext cx="202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85725</xdr:colOff>
      <xdr:row>4</xdr:row>
      <xdr:rowOff>32004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654300" y="876300"/>
          <a:ext cx="85725" cy="381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85725</xdr:colOff>
      <xdr:row>4</xdr:row>
      <xdr:rowOff>32004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654300" y="876300"/>
          <a:ext cx="85725" cy="381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85725</xdr:colOff>
      <xdr:row>4</xdr:row>
      <xdr:rowOff>32004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654300" y="876300"/>
          <a:ext cx="85725" cy="381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85725</xdr:colOff>
      <xdr:row>5</xdr:row>
      <xdr:rowOff>32004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654300" y="1092200"/>
          <a:ext cx="85725" cy="381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85725</xdr:colOff>
      <xdr:row>5</xdr:row>
      <xdr:rowOff>32004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654300" y="1092200"/>
          <a:ext cx="85725" cy="381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85725</xdr:colOff>
      <xdr:row>5</xdr:row>
      <xdr:rowOff>32004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2654300" y="1092200"/>
          <a:ext cx="85725" cy="381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</xdr:col>
      <xdr:colOff>1428750</xdr:colOff>
      <xdr:row>1</xdr:row>
      <xdr:rowOff>497417</xdr:rowOff>
    </xdr:from>
    <xdr:to>
      <xdr:col>2</xdr:col>
      <xdr:colOff>275166</xdr:colOff>
      <xdr:row>1</xdr:row>
      <xdr:rowOff>497417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756833" y="740834"/>
          <a:ext cx="793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349250</xdr:colOff>
      <xdr:row>1</xdr:row>
      <xdr:rowOff>254000</xdr:rowOff>
    </xdr:from>
    <xdr:to>
      <xdr:col>9</xdr:col>
      <xdr:colOff>635000</xdr:colOff>
      <xdr:row>1</xdr:row>
      <xdr:rowOff>254000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7249583" y="497417"/>
          <a:ext cx="19896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zoomScale="90" zoomScaleNormal="90" workbookViewId="0">
      <selection activeCell="D19" sqref="D19"/>
    </sheetView>
  </sheetViews>
  <sheetFormatPr defaultRowHeight="15.75" x14ac:dyDescent="0.25"/>
  <cols>
    <col min="1" max="1" width="3.875" customWidth="1"/>
    <col min="2" max="2" width="25.625" style="14" customWidth="1"/>
    <col min="3" max="3" width="17.375" customWidth="1"/>
    <col min="4" max="4" width="11.5"/>
    <col min="5" max="5" width="11.625" customWidth="1"/>
    <col min="6" max="6" width="12.125" customWidth="1"/>
    <col min="7" max="7" width="11.5"/>
    <col min="8" max="8" width="12.5" customWidth="1"/>
    <col min="9" max="9" width="10.625" customWidth="1"/>
    <col min="10" max="10" width="11.375" customWidth="1"/>
  </cols>
  <sheetData>
    <row r="1" spans="1:11" s="7" customFormat="1" ht="19.5" customHeight="1" x14ac:dyDescent="0.25">
      <c r="A1" s="91" t="s">
        <v>45</v>
      </c>
      <c r="B1" s="91"/>
      <c r="C1" s="91"/>
      <c r="D1" s="91"/>
      <c r="E1" s="6"/>
      <c r="F1" s="88" t="s">
        <v>19</v>
      </c>
      <c r="G1" s="88"/>
      <c r="H1" s="88"/>
      <c r="I1" s="88"/>
      <c r="J1" s="88"/>
    </row>
    <row r="2" spans="1:11" s="7" customFormat="1" ht="41.25" customHeight="1" x14ac:dyDescent="0.25">
      <c r="A2" s="90" t="s">
        <v>59</v>
      </c>
      <c r="B2" s="89"/>
      <c r="C2" s="89"/>
      <c r="D2" s="89"/>
      <c r="E2" s="6"/>
      <c r="F2" s="89" t="s">
        <v>20</v>
      </c>
      <c r="G2" s="89"/>
      <c r="H2" s="89"/>
      <c r="I2" s="89"/>
      <c r="J2" s="89"/>
    </row>
    <row r="3" spans="1:11" ht="18" customHeight="1" x14ac:dyDescent="0.25">
      <c r="A3" s="54" t="s">
        <v>43</v>
      </c>
      <c r="B3" s="54"/>
      <c r="C3" s="54"/>
      <c r="D3" s="54"/>
      <c r="E3" s="54"/>
      <c r="F3" s="54"/>
      <c r="G3" s="54"/>
      <c r="H3" s="54"/>
      <c r="I3" s="54"/>
      <c r="J3" s="54"/>
    </row>
    <row r="4" spans="1:11" ht="16.5" customHeight="1" x14ac:dyDescent="0.25">
      <c r="A4" s="57" t="s">
        <v>61</v>
      </c>
      <c r="B4" s="57"/>
      <c r="C4" s="57"/>
      <c r="D4" s="57"/>
      <c r="E4" s="57"/>
      <c r="F4" s="57"/>
      <c r="G4" s="57"/>
      <c r="H4" s="57"/>
      <c r="I4" s="57"/>
      <c r="J4" s="57"/>
    </row>
    <row r="5" spans="1:11" ht="15" customHeight="1" x14ac:dyDescent="0.25">
      <c r="A5" s="31"/>
      <c r="B5" s="32"/>
      <c r="C5" s="13"/>
      <c r="D5" s="12"/>
      <c r="E5" s="11"/>
      <c r="F5" s="10"/>
      <c r="G5" s="4"/>
      <c r="H5" s="53" t="s">
        <v>30</v>
      </c>
      <c r="I5" s="53"/>
      <c r="J5" s="53"/>
    </row>
    <row r="6" spans="1:11" x14ac:dyDescent="0.25">
      <c r="A6" s="83" t="s">
        <v>0</v>
      </c>
      <c r="B6" s="83" t="s">
        <v>23</v>
      </c>
      <c r="C6" s="86" t="s">
        <v>24</v>
      </c>
      <c r="D6" s="82" t="s">
        <v>1</v>
      </c>
      <c r="E6" s="87"/>
      <c r="F6" s="87"/>
      <c r="G6" s="87"/>
      <c r="H6" s="87"/>
      <c r="I6" s="86" t="s">
        <v>5</v>
      </c>
      <c r="J6" s="84" t="s">
        <v>25</v>
      </c>
    </row>
    <row r="7" spans="1:11" ht="15.75" customHeight="1" x14ac:dyDescent="0.25">
      <c r="A7" s="83"/>
      <c r="B7" s="83"/>
      <c r="C7" s="86"/>
      <c r="D7" s="86" t="s">
        <v>2</v>
      </c>
      <c r="E7" s="86" t="s">
        <v>1</v>
      </c>
      <c r="F7" s="86"/>
      <c r="G7" s="86" t="s">
        <v>3</v>
      </c>
      <c r="H7" s="82" t="s">
        <v>4</v>
      </c>
      <c r="I7" s="86"/>
      <c r="J7" s="84"/>
    </row>
    <row r="8" spans="1:11" ht="15" customHeight="1" x14ac:dyDescent="0.25">
      <c r="A8" s="83"/>
      <c r="B8" s="83"/>
      <c r="C8" s="86"/>
      <c r="D8" s="86"/>
      <c r="E8" s="86"/>
      <c r="F8" s="86"/>
      <c r="G8" s="86"/>
      <c r="H8" s="82"/>
      <c r="I8" s="86"/>
      <c r="J8" s="84"/>
    </row>
    <row r="9" spans="1:11" ht="17.25" customHeight="1" x14ac:dyDescent="0.25">
      <c r="A9" s="83"/>
      <c r="B9" s="83"/>
      <c r="C9" s="86"/>
      <c r="D9" s="86"/>
      <c r="E9" s="9" t="s">
        <v>29</v>
      </c>
      <c r="F9" s="9" t="s">
        <v>7</v>
      </c>
      <c r="G9" s="86"/>
      <c r="H9" s="82"/>
      <c r="I9" s="86"/>
      <c r="J9" s="85"/>
    </row>
    <row r="10" spans="1:11" x14ac:dyDescent="0.25">
      <c r="A10" s="94" t="s">
        <v>8</v>
      </c>
      <c r="B10" s="95"/>
      <c r="C10" s="9" t="s">
        <v>9</v>
      </c>
      <c r="D10" s="9" t="s">
        <v>28</v>
      </c>
      <c r="E10" s="9" t="s">
        <v>11</v>
      </c>
      <c r="F10" s="9" t="s">
        <v>15</v>
      </c>
      <c r="G10" s="9" t="s">
        <v>16</v>
      </c>
      <c r="H10" s="9" t="s">
        <v>17</v>
      </c>
      <c r="I10" s="9" t="s">
        <v>12</v>
      </c>
      <c r="J10" s="9" t="s">
        <v>27</v>
      </c>
    </row>
    <row r="11" spans="1:11" ht="21" customHeight="1" x14ac:dyDescent="0.25">
      <c r="A11" s="97" t="s">
        <v>31</v>
      </c>
      <c r="B11" s="98"/>
      <c r="C11" s="39">
        <f>SUM(C12:C24)</f>
        <v>5413</v>
      </c>
      <c r="D11" s="39">
        <f>E11+F11</f>
        <v>250</v>
      </c>
      <c r="E11" s="39">
        <f>SUM(E12:E24)</f>
        <v>234</v>
      </c>
      <c r="F11" s="39">
        <f>SUM(F12:F24)</f>
        <v>16</v>
      </c>
      <c r="G11" s="39">
        <f>SUM(G12:G24)</f>
        <v>5134</v>
      </c>
      <c r="H11" s="39">
        <f>SUM(H12:H24)</f>
        <v>29</v>
      </c>
      <c r="I11" s="39">
        <f>SUM(I12:I24)</f>
        <v>0</v>
      </c>
      <c r="J11" s="39">
        <f>I11+H11+G11</f>
        <v>5163</v>
      </c>
    </row>
    <row r="12" spans="1:11" s="22" customFormat="1" ht="21" customHeight="1" x14ac:dyDescent="0.25">
      <c r="A12" s="20" t="s">
        <v>9</v>
      </c>
      <c r="B12" s="100" t="s">
        <v>60</v>
      </c>
      <c r="C12" s="41">
        <f>D12+G12+H12</f>
        <v>63</v>
      </c>
      <c r="D12" s="42">
        <f>E12+F12</f>
        <v>1</v>
      </c>
      <c r="E12" s="41">
        <v>1</v>
      </c>
      <c r="F12" s="34">
        <v>0</v>
      </c>
      <c r="G12" s="41">
        <v>61</v>
      </c>
      <c r="H12" s="41">
        <v>1</v>
      </c>
      <c r="I12" s="34">
        <v>0</v>
      </c>
      <c r="J12" s="42">
        <f>SUM(G12:I12)</f>
        <v>62</v>
      </c>
      <c r="K12" s="30"/>
    </row>
    <row r="13" spans="1:11" s="22" customFormat="1" ht="18" customHeight="1" x14ac:dyDescent="0.25">
      <c r="A13" s="20" t="s">
        <v>10</v>
      </c>
      <c r="B13" s="100" t="s">
        <v>47</v>
      </c>
      <c r="C13" s="41">
        <f t="shared" ref="C13:C24" si="0">D13+G13+H13</f>
        <v>835</v>
      </c>
      <c r="D13" s="42">
        <f t="shared" ref="D13:D24" si="1">E13+F13</f>
        <v>13</v>
      </c>
      <c r="E13" s="41">
        <v>11</v>
      </c>
      <c r="F13" s="34">
        <v>2</v>
      </c>
      <c r="G13" s="41">
        <v>806</v>
      </c>
      <c r="H13" s="41">
        <v>16</v>
      </c>
      <c r="I13" s="34">
        <v>0</v>
      </c>
      <c r="J13" s="42">
        <f t="shared" ref="J13:J24" si="2">SUM(G13:I13)</f>
        <v>822</v>
      </c>
      <c r="K13" s="30"/>
    </row>
    <row r="14" spans="1:11" s="22" customFormat="1" ht="18" customHeight="1" x14ac:dyDescent="0.25">
      <c r="A14" s="49" t="s">
        <v>11</v>
      </c>
      <c r="B14" s="100" t="s">
        <v>48</v>
      </c>
      <c r="C14" s="41">
        <f t="shared" si="0"/>
        <v>743</v>
      </c>
      <c r="D14" s="42">
        <f t="shared" si="1"/>
        <v>46</v>
      </c>
      <c r="E14" s="43">
        <v>44</v>
      </c>
      <c r="F14" s="44">
        <v>2</v>
      </c>
      <c r="G14" s="43">
        <v>694</v>
      </c>
      <c r="H14" s="41">
        <v>3</v>
      </c>
      <c r="I14" s="34">
        <v>0</v>
      </c>
      <c r="J14" s="42">
        <f t="shared" si="2"/>
        <v>697</v>
      </c>
      <c r="K14" s="30"/>
    </row>
    <row r="15" spans="1:11" s="18" customFormat="1" ht="18" customHeight="1" x14ac:dyDescent="0.25">
      <c r="A15" s="49" t="s">
        <v>15</v>
      </c>
      <c r="B15" s="100" t="s">
        <v>49</v>
      </c>
      <c r="C15" s="41">
        <f t="shared" si="0"/>
        <v>760</v>
      </c>
      <c r="D15" s="42">
        <f t="shared" si="1"/>
        <v>5</v>
      </c>
      <c r="E15" s="44">
        <v>5</v>
      </c>
      <c r="F15" s="44">
        <v>0</v>
      </c>
      <c r="G15" s="44">
        <v>755</v>
      </c>
      <c r="H15" s="34">
        <v>0</v>
      </c>
      <c r="I15" s="34">
        <v>0</v>
      </c>
      <c r="J15" s="42">
        <f t="shared" si="2"/>
        <v>755</v>
      </c>
      <c r="K15" s="30"/>
    </row>
    <row r="16" spans="1:11" s="18" customFormat="1" ht="18" customHeight="1" x14ac:dyDescent="0.25">
      <c r="A16" s="49" t="s">
        <v>16</v>
      </c>
      <c r="B16" s="100" t="s">
        <v>50</v>
      </c>
      <c r="C16" s="41">
        <f t="shared" si="0"/>
        <v>570</v>
      </c>
      <c r="D16" s="42">
        <f t="shared" si="1"/>
        <v>21</v>
      </c>
      <c r="E16" s="41">
        <v>20</v>
      </c>
      <c r="F16" s="44">
        <v>1</v>
      </c>
      <c r="G16" s="41">
        <v>549</v>
      </c>
      <c r="H16" s="34">
        <v>0</v>
      </c>
      <c r="I16" s="34">
        <v>0</v>
      </c>
      <c r="J16" s="42">
        <f t="shared" si="2"/>
        <v>549</v>
      </c>
      <c r="K16" s="30"/>
    </row>
    <row r="17" spans="1:11" s="18" customFormat="1" ht="18" customHeight="1" x14ac:dyDescent="0.25">
      <c r="A17" s="49" t="s">
        <v>17</v>
      </c>
      <c r="B17" s="100" t="s">
        <v>51</v>
      </c>
      <c r="C17" s="41">
        <f t="shared" si="0"/>
        <v>636</v>
      </c>
      <c r="D17" s="42">
        <f t="shared" si="1"/>
        <v>47</v>
      </c>
      <c r="E17" s="41">
        <v>41</v>
      </c>
      <c r="F17" s="44">
        <v>6</v>
      </c>
      <c r="G17" s="41">
        <v>589</v>
      </c>
      <c r="H17" s="34">
        <v>0</v>
      </c>
      <c r="I17" s="34">
        <v>0</v>
      </c>
      <c r="J17" s="42">
        <f t="shared" si="2"/>
        <v>589</v>
      </c>
      <c r="K17" s="30"/>
    </row>
    <row r="18" spans="1:11" s="18" customFormat="1" ht="18" customHeight="1" x14ac:dyDescent="0.25">
      <c r="A18" s="20" t="s">
        <v>12</v>
      </c>
      <c r="B18" s="100" t="s">
        <v>52</v>
      </c>
      <c r="C18" s="41">
        <f t="shared" si="0"/>
        <v>162</v>
      </c>
      <c r="D18" s="42">
        <f t="shared" si="1"/>
        <v>3</v>
      </c>
      <c r="E18" s="34">
        <v>3</v>
      </c>
      <c r="F18" s="44">
        <v>0</v>
      </c>
      <c r="G18" s="41">
        <v>159</v>
      </c>
      <c r="H18" s="34">
        <v>0</v>
      </c>
      <c r="I18" s="34">
        <v>0</v>
      </c>
      <c r="J18" s="42">
        <f t="shared" si="2"/>
        <v>159</v>
      </c>
      <c r="K18" s="30"/>
    </row>
    <row r="19" spans="1:11" s="18" customFormat="1" ht="18" customHeight="1" x14ac:dyDescent="0.25">
      <c r="A19" s="20" t="s">
        <v>13</v>
      </c>
      <c r="B19" s="100" t="s">
        <v>53</v>
      </c>
      <c r="C19" s="41">
        <f t="shared" si="0"/>
        <v>546</v>
      </c>
      <c r="D19" s="42">
        <f t="shared" si="1"/>
        <v>85</v>
      </c>
      <c r="E19" s="41">
        <v>85</v>
      </c>
      <c r="F19" s="34">
        <v>0</v>
      </c>
      <c r="G19" s="41">
        <v>461</v>
      </c>
      <c r="H19" s="34">
        <v>0</v>
      </c>
      <c r="I19" s="34">
        <v>0</v>
      </c>
      <c r="J19" s="42">
        <f t="shared" si="2"/>
        <v>461</v>
      </c>
      <c r="K19" s="30"/>
    </row>
    <row r="20" spans="1:11" s="18" customFormat="1" ht="18" customHeight="1" x14ac:dyDescent="0.25">
      <c r="A20" s="20" t="s">
        <v>32</v>
      </c>
      <c r="B20" s="100" t="s">
        <v>54</v>
      </c>
      <c r="C20" s="41">
        <f t="shared" si="0"/>
        <v>228</v>
      </c>
      <c r="D20" s="42">
        <f t="shared" si="1"/>
        <v>1</v>
      </c>
      <c r="E20" s="41">
        <v>1</v>
      </c>
      <c r="F20" s="34">
        <v>0</v>
      </c>
      <c r="G20" s="41">
        <v>227</v>
      </c>
      <c r="H20" s="34">
        <v>0</v>
      </c>
      <c r="I20" s="34">
        <v>0</v>
      </c>
      <c r="J20" s="42">
        <f t="shared" si="2"/>
        <v>227</v>
      </c>
      <c r="K20" s="30"/>
    </row>
    <row r="21" spans="1:11" s="18" customFormat="1" ht="18" customHeight="1" x14ac:dyDescent="0.25">
      <c r="A21" s="20" t="s">
        <v>33</v>
      </c>
      <c r="B21" s="100" t="s">
        <v>55</v>
      </c>
      <c r="C21" s="41">
        <f t="shared" si="0"/>
        <v>189</v>
      </c>
      <c r="D21" s="42">
        <f t="shared" si="1"/>
        <v>5</v>
      </c>
      <c r="E21" s="34">
        <v>4</v>
      </c>
      <c r="F21" s="34">
        <v>1</v>
      </c>
      <c r="G21" s="41">
        <v>184</v>
      </c>
      <c r="H21" s="34">
        <v>0</v>
      </c>
      <c r="I21" s="34">
        <v>0</v>
      </c>
      <c r="J21" s="42">
        <f t="shared" si="2"/>
        <v>184</v>
      </c>
      <c r="K21" s="30"/>
    </row>
    <row r="22" spans="1:11" s="18" customFormat="1" ht="18" customHeight="1" x14ac:dyDescent="0.25">
      <c r="A22" s="20" t="s">
        <v>34</v>
      </c>
      <c r="B22" s="100" t="s">
        <v>56</v>
      </c>
      <c r="C22" s="41">
        <f t="shared" si="0"/>
        <v>59</v>
      </c>
      <c r="D22" s="42">
        <f t="shared" si="1"/>
        <v>0</v>
      </c>
      <c r="E22" s="34">
        <v>0</v>
      </c>
      <c r="F22" s="34">
        <v>0</v>
      </c>
      <c r="G22" s="41">
        <v>59</v>
      </c>
      <c r="H22" s="34">
        <v>0</v>
      </c>
      <c r="I22" s="34">
        <v>0</v>
      </c>
      <c r="J22" s="42">
        <f t="shared" si="2"/>
        <v>59</v>
      </c>
      <c r="K22" s="30"/>
    </row>
    <row r="23" spans="1:11" s="18" customFormat="1" ht="18" customHeight="1" x14ac:dyDescent="0.25">
      <c r="A23" s="20" t="s">
        <v>35</v>
      </c>
      <c r="B23" s="100" t="s">
        <v>57</v>
      </c>
      <c r="C23" s="41">
        <f t="shared" si="0"/>
        <v>253</v>
      </c>
      <c r="D23" s="42">
        <f t="shared" si="1"/>
        <v>11</v>
      </c>
      <c r="E23" s="41">
        <v>7</v>
      </c>
      <c r="F23" s="41">
        <v>4</v>
      </c>
      <c r="G23" s="41">
        <v>233</v>
      </c>
      <c r="H23" s="41">
        <v>9</v>
      </c>
      <c r="I23" s="34">
        <v>0</v>
      </c>
      <c r="J23" s="42">
        <f t="shared" si="2"/>
        <v>242</v>
      </c>
      <c r="K23" s="30"/>
    </row>
    <row r="24" spans="1:11" s="18" customFormat="1" ht="18" customHeight="1" x14ac:dyDescent="0.25">
      <c r="A24" s="20" t="s">
        <v>46</v>
      </c>
      <c r="B24" s="100" t="s">
        <v>58</v>
      </c>
      <c r="C24" s="41">
        <f t="shared" si="0"/>
        <v>369</v>
      </c>
      <c r="D24" s="42">
        <f t="shared" si="1"/>
        <v>12</v>
      </c>
      <c r="E24" s="41">
        <v>12</v>
      </c>
      <c r="F24" s="34">
        <v>0</v>
      </c>
      <c r="G24" s="41">
        <v>357</v>
      </c>
      <c r="H24" s="34">
        <v>0</v>
      </c>
      <c r="I24" s="34">
        <v>0</v>
      </c>
      <c r="J24" s="42">
        <f t="shared" si="2"/>
        <v>357</v>
      </c>
      <c r="K24" s="30"/>
    </row>
    <row r="25" spans="1:11" ht="17.25" customHeight="1" x14ac:dyDescent="0.25">
      <c r="A25" s="96"/>
      <c r="B25" s="96"/>
      <c r="C25" s="96"/>
      <c r="D25" s="96"/>
      <c r="E25" s="1"/>
      <c r="F25" s="1"/>
      <c r="G25" s="96" t="s">
        <v>62</v>
      </c>
      <c r="H25" s="96"/>
      <c r="I25" s="96"/>
      <c r="J25" s="96"/>
    </row>
    <row r="26" spans="1:11" ht="21" customHeight="1" x14ac:dyDescent="0.25">
      <c r="A26" s="15"/>
      <c r="B26" s="33" t="s">
        <v>14</v>
      </c>
      <c r="C26" s="15"/>
      <c r="D26" s="15"/>
      <c r="E26" s="4"/>
      <c r="F26" s="4"/>
      <c r="G26" s="77" t="s">
        <v>63</v>
      </c>
      <c r="H26" s="77"/>
      <c r="I26" s="77"/>
      <c r="J26" s="77"/>
    </row>
    <row r="27" spans="1:11" ht="18.75" customHeight="1" x14ac:dyDescent="0.25">
      <c r="G27" s="77" t="s">
        <v>64</v>
      </c>
      <c r="H27" s="77"/>
      <c r="I27" s="77"/>
      <c r="J27" s="77"/>
    </row>
    <row r="29" spans="1:11" ht="12.75" customHeight="1" x14ac:dyDescent="0.25"/>
    <row r="32" spans="1:11" ht="18.75" x14ac:dyDescent="0.3">
      <c r="B32" s="16" t="s">
        <v>41</v>
      </c>
      <c r="G32" s="99" t="s">
        <v>65</v>
      </c>
      <c r="H32" s="99"/>
      <c r="I32" s="99"/>
      <c r="J32" s="99"/>
    </row>
    <row r="33" spans="1:10" ht="18.75" x14ac:dyDescent="0.3">
      <c r="B33" s="16"/>
      <c r="G33" s="17"/>
      <c r="H33" s="17"/>
      <c r="I33" s="17"/>
      <c r="J33" s="17"/>
    </row>
    <row r="34" spans="1:10" ht="18.75" x14ac:dyDescent="0.3">
      <c r="B34" s="16"/>
      <c r="G34" s="17"/>
      <c r="H34" s="17"/>
      <c r="I34" s="17"/>
      <c r="J34" s="17"/>
    </row>
    <row r="35" spans="1:10" ht="18.75" customHeight="1" x14ac:dyDescent="0.25"/>
    <row r="36" spans="1:10" x14ac:dyDescent="0.25">
      <c r="B36" s="92" t="s">
        <v>36</v>
      </c>
      <c r="C36" s="92"/>
      <c r="D36" s="92"/>
    </row>
    <row r="37" spans="1:10" ht="15.75" customHeight="1" x14ac:dyDescent="0.25">
      <c r="B37" s="93" t="s">
        <v>26</v>
      </c>
      <c r="C37" s="93"/>
      <c r="D37" s="93"/>
      <c r="E37" s="93"/>
      <c r="F37" s="93"/>
      <c r="G37" s="93"/>
      <c r="H37" s="93"/>
      <c r="I37" s="93"/>
    </row>
    <row r="38" spans="1:10" x14ac:dyDescent="0.25">
      <c r="B38" s="93"/>
      <c r="C38" s="93"/>
      <c r="D38" s="93"/>
      <c r="E38" s="93"/>
      <c r="F38" s="93"/>
      <c r="G38" s="93"/>
      <c r="H38" s="93"/>
      <c r="I38" s="93"/>
    </row>
    <row r="39" spans="1:10" ht="59.25" customHeight="1" x14ac:dyDescent="0.25">
      <c r="B39" s="93"/>
      <c r="C39" s="93"/>
      <c r="D39" s="93"/>
      <c r="E39" s="93"/>
      <c r="F39" s="93"/>
      <c r="G39" s="93"/>
      <c r="H39" s="93"/>
      <c r="I39" s="93"/>
    </row>
    <row r="40" spans="1:10" x14ac:dyDescent="0.25">
      <c r="A40" s="8"/>
    </row>
    <row r="41" spans="1:10" x14ac:dyDescent="0.25">
      <c r="A41" s="8"/>
    </row>
  </sheetData>
  <mergeCells count="26">
    <mergeCell ref="B36:D36"/>
    <mergeCell ref="B37:I39"/>
    <mergeCell ref="A10:B10"/>
    <mergeCell ref="A25:D25"/>
    <mergeCell ref="A11:B11"/>
    <mergeCell ref="G25:J25"/>
    <mergeCell ref="G26:J26"/>
    <mergeCell ref="G32:J32"/>
    <mergeCell ref="G27:J27"/>
    <mergeCell ref="A3:J3"/>
    <mergeCell ref="F1:J1"/>
    <mergeCell ref="F2:J2"/>
    <mergeCell ref="A2:D2"/>
    <mergeCell ref="A1:D1"/>
    <mergeCell ref="H7:H9"/>
    <mergeCell ref="A6:A9"/>
    <mergeCell ref="B6:B9"/>
    <mergeCell ref="A4:J4"/>
    <mergeCell ref="H5:J5"/>
    <mergeCell ref="J6:J9"/>
    <mergeCell ref="C6:C9"/>
    <mergeCell ref="D7:D9"/>
    <mergeCell ref="E7:F8"/>
    <mergeCell ref="G7:G9"/>
    <mergeCell ref="D6:H6"/>
    <mergeCell ref="I6:I9"/>
  </mergeCells>
  <pageMargins left="0.39370078740157483" right="0.39370078740157483" top="0.19685039370078741" bottom="0.19685039370078741" header="0.19685039370078741" footer="0.19685039370078741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7"/>
  <sheetViews>
    <sheetView tabSelected="1" topLeftCell="A4" zoomScale="90" zoomScaleNormal="90" workbookViewId="0">
      <selection activeCell="C21" sqref="C21"/>
    </sheetView>
  </sheetViews>
  <sheetFormatPr defaultRowHeight="15.75" x14ac:dyDescent="0.25"/>
  <cols>
    <col min="1" max="1" width="4.25" style="18" customWidth="1"/>
    <col min="2" max="2" width="25.5" style="18" customWidth="1"/>
    <col min="3" max="3" width="14.125" style="18" customWidth="1"/>
    <col min="4" max="4" width="13.5" style="18" customWidth="1"/>
    <col min="5" max="5" width="13.125" style="18" customWidth="1"/>
    <col min="6" max="6" width="9.875" style="18" customWidth="1"/>
    <col min="7" max="7" width="10" style="18" customWidth="1"/>
    <col min="8" max="8" width="11.5" style="18"/>
    <col min="9" max="9" width="10.875" style="18" customWidth="1"/>
    <col min="10" max="10" width="10.75" style="18" customWidth="1"/>
    <col min="11" max="11" width="12.375" style="18" customWidth="1"/>
    <col min="12" max="12" width="13.5" style="22" customWidth="1"/>
    <col min="13" max="13" width="12.625" style="18" customWidth="1"/>
    <col min="14" max="16384" width="9" style="18"/>
  </cols>
  <sheetData>
    <row r="1" spans="1:15" s="25" customFormat="1" ht="19.5" customHeight="1" x14ac:dyDescent="0.25">
      <c r="A1" s="50" t="s">
        <v>45</v>
      </c>
      <c r="B1" s="50"/>
      <c r="C1" s="50"/>
      <c r="D1" s="50"/>
      <c r="E1" s="24"/>
      <c r="F1" s="24"/>
      <c r="G1" s="55" t="s">
        <v>19</v>
      </c>
      <c r="H1" s="55"/>
      <c r="I1" s="55"/>
      <c r="J1" s="55"/>
      <c r="K1" s="55"/>
      <c r="L1" s="48"/>
      <c r="M1" s="48"/>
      <c r="N1" s="48"/>
      <c r="O1" s="48"/>
    </row>
    <row r="2" spans="1:15" s="25" customFormat="1" ht="44.25" customHeight="1" x14ac:dyDescent="0.25">
      <c r="A2" s="51" t="s">
        <v>59</v>
      </c>
      <c r="B2" s="52"/>
      <c r="C2" s="52"/>
      <c r="D2" s="52"/>
      <c r="E2" s="24"/>
      <c r="F2" s="24"/>
      <c r="G2" s="56" t="s">
        <v>20</v>
      </c>
      <c r="H2" s="56"/>
      <c r="I2" s="56"/>
      <c r="J2" s="56"/>
      <c r="K2" s="56"/>
      <c r="L2" s="29"/>
    </row>
    <row r="3" spans="1:15" ht="18.75" customHeight="1" x14ac:dyDescent="0.25">
      <c r="A3" s="54" t="s">
        <v>44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5" ht="14.25" customHeight="1" x14ac:dyDescent="0.25">
      <c r="A4" s="57" t="str">
        <f>VIỆC!A4</f>
        <v>(Báo cáo 7 tháng/ năm 2026)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5" ht="15" customHeight="1" x14ac:dyDescent="0.25">
      <c r="A5" s="31"/>
      <c r="B5" s="32"/>
      <c r="C5" s="2"/>
      <c r="D5" s="2"/>
      <c r="E5" s="2"/>
      <c r="F5" s="2"/>
      <c r="G5" s="2"/>
      <c r="H5" s="2"/>
      <c r="I5" s="53" t="s">
        <v>18</v>
      </c>
      <c r="J5" s="53"/>
      <c r="K5" s="53"/>
    </row>
    <row r="6" spans="1:15" ht="15" customHeight="1" x14ac:dyDescent="0.25">
      <c r="A6" s="73" t="s">
        <v>0</v>
      </c>
      <c r="B6" s="74" t="s">
        <v>23</v>
      </c>
      <c r="C6" s="67" t="s">
        <v>24</v>
      </c>
      <c r="D6" s="67" t="s">
        <v>1</v>
      </c>
      <c r="E6" s="67"/>
      <c r="F6" s="67"/>
      <c r="G6" s="67"/>
      <c r="H6" s="67"/>
      <c r="I6" s="67"/>
      <c r="J6" s="68" t="s">
        <v>5</v>
      </c>
      <c r="K6" s="59" t="s">
        <v>25</v>
      </c>
    </row>
    <row r="7" spans="1:15" ht="6.75" customHeight="1" x14ac:dyDescent="0.25">
      <c r="A7" s="73"/>
      <c r="B7" s="75"/>
      <c r="C7" s="67"/>
      <c r="D7" s="67" t="s">
        <v>2</v>
      </c>
      <c r="E7" s="67" t="s">
        <v>1</v>
      </c>
      <c r="F7" s="67"/>
      <c r="G7" s="67"/>
      <c r="H7" s="67" t="s">
        <v>3</v>
      </c>
      <c r="I7" s="67" t="s">
        <v>4</v>
      </c>
      <c r="J7" s="69"/>
      <c r="K7" s="59"/>
    </row>
    <row r="8" spans="1:15" ht="9" customHeight="1" x14ac:dyDescent="0.25">
      <c r="A8" s="73"/>
      <c r="B8" s="75"/>
      <c r="C8" s="67"/>
      <c r="D8" s="67"/>
      <c r="E8" s="67"/>
      <c r="F8" s="67"/>
      <c r="G8" s="67"/>
      <c r="H8" s="67"/>
      <c r="I8" s="67"/>
      <c r="J8" s="69"/>
      <c r="K8" s="59"/>
    </row>
    <row r="9" spans="1:15" ht="26.25" customHeight="1" x14ac:dyDescent="0.25">
      <c r="A9" s="73"/>
      <c r="B9" s="76"/>
      <c r="C9" s="67"/>
      <c r="D9" s="67"/>
      <c r="E9" s="23" t="s">
        <v>6</v>
      </c>
      <c r="F9" s="23" t="s">
        <v>7</v>
      </c>
      <c r="G9" s="23" t="s">
        <v>42</v>
      </c>
      <c r="H9" s="67"/>
      <c r="I9" s="67"/>
      <c r="J9" s="70"/>
      <c r="K9" s="60"/>
    </row>
    <row r="10" spans="1:15" x14ac:dyDescent="0.25">
      <c r="A10" s="71" t="s">
        <v>8</v>
      </c>
      <c r="B10" s="72"/>
      <c r="C10" s="3" t="s">
        <v>9</v>
      </c>
      <c r="D10" s="3" t="s">
        <v>21</v>
      </c>
      <c r="E10" s="3" t="s">
        <v>11</v>
      </c>
      <c r="F10" s="3" t="s">
        <v>15</v>
      </c>
      <c r="G10" s="3" t="s">
        <v>16</v>
      </c>
      <c r="H10" s="3" t="s">
        <v>17</v>
      </c>
      <c r="I10" s="3" t="s">
        <v>12</v>
      </c>
      <c r="J10" s="3" t="s">
        <v>13</v>
      </c>
      <c r="K10" s="3" t="s">
        <v>22</v>
      </c>
    </row>
    <row r="11" spans="1:15" ht="19.5" customHeight="1" x14ac:dyDescent="0.25">
      <c r="A11" s="63" t="s">
        <v>31</v>
      </c>
      <c r="B11" s="64"/>
      <c r="C11" s="39">
        <f>SUM(C12:C24)</f>
        <v>2911314205</v>
      </c>
      <c r="D11" s="40">
        <f>E11+F11+G11</f>
        <v>109218461</v>
      </c>
      <c r="E11" s="40">
        <f t="shared" ref="E11:J11" si="0">SUM(E12:E24)</f>
        <v>102509001</v>
      </c>
      <c r="F11" s="40">
        <f t="shared" si="0"/>
        <v>6709460</v>
      </c>
      <c r="G11" s="40">
        <f t="shared" si="0"/>
        <v>0</v>
      </c>
      <c r="H11" s="40">
        <f t="shared" si="0"/>
        <v>2799706421</v>
      </c>
      <c r="I11" s="40">
        <f t="shared" si="0"/>
        <v>2389323</v>
      </c>
      <c r="J11" s="40">
        <f t="shared" si="0"/>
        <v>0</v>
      </c>
      <c r="K11" s="40">
        <f>SUM(H11:J11)</f>
        <v>2802095744</v>
      </c>
      <c r="L11" s="30"/>
    </row>
    <row r="12" spans="1:15" ht="19.5" customHeight="1" x14ac:dyDescent="0.25">
      <c r="A12" s="20" t="s">
        <v>9</v>
      </c>
      <c r="B12" s="100" t="str">
        <f>VIỆC!B12</f>
        <v>Phòng Nghiệp vụ và TCTHADS</v>
      </c>
      <c r="C12" s="34">
        <f>SUM(D12+H12+I12)</f>
        <v>762523956</v>
      </c>
      <c r="D12" s="35">
        <f>E12+F12+G12</f>
        <v>778812</v>
      </c>
      <c r="E12" s="36">
        <v>778812</v>
      </c>
      <c r="F12" s="36">
        <v>0</v>
      </c>
      <c r="G12" s="36">
        <v>0</v>
      </c>
      <c r="H12" s="34">
        <v>761730138</v>
      </c>
      <c r="I12" s="36">
        <v>15006</v>
      </c>
      <c r="J12" s="36">
        <v>0</v>
      </c>
      <c r="K12" s="35">
        <f>SUM(H12:J12)</f>
        <v>761745144</v>
      </c>
      <c r="L12" s="30"/>
    </row>
    <row r="13" spans="1:15" ht="19.5" customHeight="1" x14ac:dyDescent="0.25">
      <c r="A13" s="49" t="s">
        <v>10</v>
      </c>
      <c r="B13" s="100" t="s">
        <v>47</v>
      </c>
      <c r="C13" s="34">
        <f t="shared" ref="C13:C24" si="1">SUM(D13+H13+I13)</f>
        <v>337683596</v>
      </c>
      <c r="D13" s="35">
        <f t="shared" ref="D13:D16" si="2">E13+F13+G13</f>
        <v>3571926</v>
      </c>
      <c r="E13" s="36">
        <v>3121926</v>
      </c>
      <c r="F13" s="36">
        <v>450000</v>
      </c>
      <c r="G13" s="36">
        <v>0</v>
      </c>
      <c r="H13" s="36">
        <v>334097458</v>
      </c>
      <c r="I13" s="36">
        <v>14212</v>
      </c>
      <c r="J13" s="36">
        <v>0</v>
      </c>
      <c r="K13" s="35">
        <f t="shared" ref="K13:K17" si="3">SUM(H13:J13)</f>
        <v>334111670</v>
      </c>
      <c r="L13" s="30"/>
    </row>
    <row r="14" spans="1:15" ht="19.5" customHeight="1" x14ac:dyDescent="0.25">
      <c r="A14" s="49" t="s">
        <v>11</v>
      </c>
      <c r="B14" s="100" t="s">
        <v>48</v>
      </c>
      <c r="C14" s="34">
        <f t="shared" si="1"/>
        <v>226527046</v>
      </c>
      <c r="D14" s="35">
        <f t="shared" si="2"/>
        <v>10340065</v>
      </c>
      <c r="E14" s="34">
        <v>7828369</v>
      </c>
      <c r="F14" s="34">
        <v>2511696</v>
      </c>
      <c r="G14" s="36">
        <v>0</v>
      </c>
      <c r="H14" s="34">
        <v>215782007</v>
      </c>
      <c r="I14" s="36">
        <v>404974</v>
      </c>
      <c r="J14" s="36">
        <v>0</v>
      </c>
      <c r="K14" s="35">
        <f t="shared" si="3"/>
        <v>216186981</v>
      </c>
      <c r="L14" s="30"/>
    </row>
    <row r="15" spans="1:15" ht="19.5" customHeight="1" x14ac:dyDescent="0.25">
      <c r="A15" s="49" t="s">
        <v>15</v>
      </c>
      <c r="B15" s="100" t="s">
        <v>49</v>
      </c>
      <c r="C15" s="34">
        <f t="shared" si="1"/>
        <v>400129649</v>
      </c>
      <c r="D15" s="35">
        <f t="shared" si="2"/>
        <v>546293</v>
      </c>
      <c r="E15" s="36">
        <v>546293</v>
      </c>
      <c r="F15" s="36">
        <v>0</v>
      </c>
      <c r="G15" s="36"/>
      <c r="H15" s="36">
        <v>399583356</v>
      </c>
      <c r="I15" s="36">
        <v>0</v>
      </c>
      <c r="J15" s="36">
        <v>0</v>
      </c>
      <c r="K15" s="35">
        <f t="shared" si="3"/>
        <v>399583356</v>
      </c>
      <c r="L15" s="30"/>
    </row>
    <row r="16" spans="1:15" ht="19.5" customHeight="1" x14ac:dyDescent="0.25">
      <c r="A16" s="49" t="s">
        <v>16</v>
      </c>
      <c r="B16" s="100" t="s">
        <v>50</v>
      </c>
      <c r="C16" s="34">
        <f t="shared" si="1"/>
        <v>167731563</v>
      </c>
      <c r="D16" s="35">
        <f t="shared" si="2"/>
        <v>9773134</v>
      </c>
      <c r="E16" s="34">
        <v>9765334</v>
      </c>
      <c r="F16" s="36">
        <v>7800</v>
      </c>
      <c r="G16" s="36">
        <v>0</v>
      </c>
      <c r="H16" s="34">
        <v>157958429</v>
      </c>
      <c r="I16" s="36">
        <v>0</v>
      </c>
      <c r="J16" s="36">
        <v>0</v>
      </c>
      <c r="K16" s="35">
        <f t="shared" si="3"/>
        <v>157958429</v>
      </c>
      <c r="L16" s="30"/>
    </row>
    <row r="17" spans="1:12" ht="19.5" customHeight="1" x14ac:dyDescent="0.25">
      <c r="A17" s="20" t="s">
        <v>17</v>
      </c>
      <c r="B17" s="100" t="s">
        <v>51</v>
      </c>
      <c r="C17" s="34">
        <f t="shared" si="1"/>
        <v>227624087</v>
      </c>
      <c r="D17" s="35">
        <f t="shared" ref="D17:D24" si="4">E17+F17+G17</f>
        <v>18973869</v>
      </c>
      <c r="E17" s="34">
        <v>18571890</v>
      </c>
      <c r="F17" s="34">
        <v>401979</v>
      </c>
      <c r="G17" s="36">
        <v>0</v>
      </c>
      <c r="H17" s="34">
        <v>208650218</v>
      </c>
      <c r="I17" s="36">
        <v>0</v>
      </c>
      <c r="J17" s="36">
        <v>0</v>
      </c>
      <c r="K17" s="35">
        <f t="shared" si="3"/>
        <v>208650218</v>
      </c>
      <c r="L17" s="30"/>
    </row>
    <row r="18" spans="1:12" ht="19.5" customHeight="1" x14ac:dyDescent="0.25">
      <c r="A18" s="20" t="s">
        <v>12</v>
      </c>
      <c r="B18" s="100" t="s">
        <v>52</v>
      </c>
      <c r="C18" s="34">
        <f t="shared" si="1"/>
        <v>78604909</v>
      </c>
      <c r="D18" s="35">
        <f t="shared" si="4"/>
        <v>639641</v>
      </c>
      <c r="E18" s="37">
        <v>639641</v>
      </c>
      <c r="F18" s="45">
        <v>0</v>
      </c>
      <c r="G18" s="36">
        <v>0</v>
      </c>
      <c r="H18" s="38">
        <v>77965268</v>
      </c>
      <c r="I18" s="45">
        <v>0</v>
      </c>
      <c r="J18" s="36">
        <v>0</v>
      </c>
      <c r="K18" s="35">
        <f t="shared" ref="K18:K24" si="5">SUM(H18:J18)</f>
        <v>77965268</v>
      </c>
      <c r="L18" s="30"/>
    </row>
    <row r="19" spans="1:12" ht="19.5" customHeight="1" x14ac:dyDescent="0.25">
      <c r="A19" s="20" t="s">
        <v>13</v>
      </c>
      <c r="B19" s="100" t="s">
        <v>53</v>
      </c>
      <c r="C19" s="34">
        <f t="shared" si="1"/>
        <v>169395125</v>
      </c>
      <c r="D19" s="35">
        <f t="shared" si="4"/>
        <v>46204959</v>
      </c>
      <c r="E19" s="34">
        <v>46204959</v>
      </c>
      <c r="F19" s="36">
        <v>0</v>
      </c>
      <c r="G19" s="36">
        <v>0</v>
      </c>
      <c r="H19" s="34">
        <v>123190166</v>
      </c>
      <c r="I19" s="36">
        <v>0</v>
      </c>
      <c r="J19" s="36">
        <v>0</v>
      </c>
      <c r="K19" s="35">
        <f t="shared" si="5"/>
        <v>123190166</v>
      </c>
      <c r="L19" s="30"/>
    </row>
    <row r="20" spans="1:12" ht="19.5" customHeight="1" x14ac:dyDescent="0.25">
      <c r="A20" s="20" t="s">
        <v>32</v>
      </c>
      <c r="B20" s="100" t="s">
        <v>54</v>
      </c>
      <c r="C20" s="34">
        <f t="shared" si="1"/>
        <v>151136926</v>
      </c>
      <c r="D20" s="35">
        <f t="shared" si="4"/>
        <v>8349759</v>
      </c>
      <c r="E20" s="34">
        <v>8349759</v>
      </c>
      <c r="F20" s="36">
        <v>0</v>
      </c>
      <c r="G20" s="36">
        <v>0</v>
      </c>
      <c r="H20" s="34">
        <v>142787167</v>
      </c>
      <c r="I20" s="36">
        <v>0</v>
      </c>
      <c r="J20" s="36">
        <v>0</v>
      </c>
      <c r="K20" s="35">
        <f t="shared" si="5"/>
        <v>142787167</v>
      </c>
      <c r="L20" s="30"/>
    </row>
    <row r="21" spans="1:12" ht="19.5" customHeight="1" x14ac:dyDescent="0.25">
      <c r="A21" s="20" t="s">
        <v>33</v>
      </c>
      <c r="B21" s="100" t="s">
        <v>55</v>
      </c>
      <c r="C21" s="34">
        <f t="shared" si="1"/>
        <v>94721055</v>
      </c>
      <c r="D21" s="35">
        <f t="shared" si="4"/>
        <v>706259</v>
      </c>
      <c r="E21" s="34">
        <v>301918</v>
      </c>
      <c r="F21" s="36">
        <v>404341</v>
      </c>
      <c r="G21" s="36">
        <v>0</v>
      </c>
      <c r="H21" s="34">
        <v>94014796</v>
      </c>
      <c r="I21" s="36">
        <v>0</v>
      </c>
      <c r="J21" s="36">
        <v>0</v>
      </c>
      <c r="K21" s="35">
        <f t="shared" si="5"/>
        <v>94014796</v>
      </c>
      <c r="L21" s="30"/>
    </row>
    <row r="22" spans="1:12" ht="19.5" customHeight="1" x14ac:dyDescent="0.25">
      <c r="A22" s="20" t="s">
        <v>34</v>
      </c>
      <c r="B22" s="100" t="s">
        <v>56</v>
      </c>
      <c r="C22" s="34">
        <f t="shared" si="1"/>
        <v>17700923</v>
      </c>
      <c r="D22" s="35">
        <f t="shared" si="4"/>
        <v>0</v>
      </c>
      <c r="E22" s="34">
        <v>0</v>
      </c>
      <c r="F22" s="36">
        <v>0</v>
      </c>
      <c r="G22" s="36">
        <v>0</v>
      </c>
      <c r="H22" s="34">
        <v>17700923</v>
      </c>
      <c r="I22" s="36">
        <v>0</v>
      </c>
      <c r="J22" s="36">
        <v>0</v>
      </c>
      <c r="K22" s="35">
        <f t="shared" si="5"/>
        <v>17700923</v>
      </c>
      <c r="L22" s="30"/>
    </row>
    <row r="23" spans="1:12" ht="19.5" customHeight="1" x14ac:dyDescent="0.25">
      <c r="A23" s="20" t="s">
        <v>35</v>
      </c>
      <c r="B23" s="100" t="s">
        <v>57</v>
      </c>
      <c r="C23" s="34">
        <f t="shared" si="1"/>
        <v>116191305</v>
      </c>
      <c r="D23" s="35">
        <f t="shared" si="4"/>
        <v>3673456</v>
      </c>
      <c r="E23" s="34">
        <v>739812</v>
      </c>
      <c r="F23" s="34">
        <v>2933644</v>
      </c>
      <c r="G23" s="36">
        <v>0</v>
      </c>
      <c r="H23" s="34">
        <v>110562718</v>
      </c>
      <c r="I23" s="34">
        <v>1955131</v>
      </c>
      <c r="J23" s="36">
        <v>0</v>
      </c>
      <c r="K23" s="35">
        <f t="shared" si="5"/>
        <v>112517849</v>
      </c>
      <c r="L23" s="30"/>
    </row>
    <row r="24" spans="1:12" ht="19.5" customHeight="1" x14ac:dyDescent="0.25">
      <c r="A24" s="20" t="s">
        <v>46</v>
      </c>
      <c r="B24" s="100" t="s">
        <v>58</v>
      </c>
      <c r="C24" s="34">
        <f t="shared" si="1"/>
        <v>161344065</v>
      </c>
      <c r="D24" s="35">
        <f t="shared" si="4"/>
        <v>5660288</v>
      </c>
      <c r="E24" s="34">
        <v>5660288</v>
      </c>
      <c r="F24" s="36"/>
      <c r="G24" s="36">
        <v>0</v>
      </c>
      <c r="H24" s="34">
        <v>155683777</v>
      </c>
      <c r="I24" s="34">
        <v>0</v>
      </c>
      <c r="J24" s="36">
        <v>0</v>
      </c>
      <c r="K24" s="35">
        <f t="shared" si="5"/>
        <v>155683777</v>
      </c>
      <c r="L24" s="30"/>
    </row>
    <row r="25" spans="1:12" ht="20.25" customHeight="1" x14ac:dyDescent="0.25">
      <c r="A25" s="46"/>
      <c r="B25" s="47"/>
      <c r="C25" s="21"/>
      <c r="D25" s="21"/>
      <c r="E25" s="21"/>
      <c r="F25" s="21"/>
      <c r="G25" s="78" t="str">
        <f>VIỆC!G25</f>
        <v>Đồng Tháp, ngày 24 tháng 4 năm 2026</v>
      </c>
      <c r="H25" s="78"/>
      <c r="I25" s="78"/>
      <c r="J25" s="78"/>
      <c r="K25" s="78"/>
    </row>
    <row r="26" spans="1:12" ht="20.25" customHeight="1" x14ac:dyDescent="0.25">
      <c r="A26" s="65" t="s">
        <v>14</v>
      </c>
      <c r="B26" s="65"/>
      <c r="C26" s="65"/>
      <c r="D26" s="26"/>
      <c r="E26" s="26"/>
      <c r="F26" s="26"/>
      <c r="G26" s="77" t="str">
        <f>VIỆC!G26</f>
        <v>KT. TRƯỞNG THI HÀNH ÁN DÂN SỰ</v>
      </c>
      <c r="H26" s="77"/>
      <c r="I26" s="77"/>
      <c r="J26" s="77"/>
      <c r="K26" s="77"/>
    </row>
    <row r="27" spans="1:12" ht="19.5" customHeight="1" x14ac:dyDescent="0.25">
      <c r="A27" s="62"/>
      <c r="B27" s="62"/>
      <c r="C27" s="62"/>
      <c r="D27" s="19"/>
      <c r="E27" s="26"/>
      <c r="F27" s="26"/>
      <c r="G27" s="77" t="str">
        <f>VIỆC!G27</f>
        <v>PHÓ TRƯỞNG THI HÀNH ÁN DÂN SỰ</v>
      </c>
      <c r="H27" s="77"/>
      <c r="I27" s="77"/>
      <c r="J27" s="77"/>
      <c r="K27" s="77"/>
    </row>
    <row r="28" spans="1:12" ht="16.5" x14ac:dyDescent="0.25">
      <c r="A28" s="5"/>
      <c r="B28" s="5"/>
      <c r="C28" s="27"/>
      <c r="D28" s="26"/>
      <c r="E28" s="26"/>
      <c r="F28" s="26"/>
      <c r="G28" s="26"/>
      <c r="H28" s="26"/>
      <c r="I28" s="19"/>
      <c r="J28" s="19"/>
      <c r="K28" s="19"/>
    </row>
    <row r="29" spans="1:12" ht="13.5" customHeight="1" x14ac:dyDescent="0.25">
      <c r="A29" s="5"/>
      <c r="B29" s="5"/>
      <c r="C29" s="19"/>
      <c r="D29" s="26"/>
      <c r="E29" s="26"/>
      <c r="F29" s="26"/>
      <c r="G29" s="26"/>
      <c r="H29" s="26"/>
      <c r="I29" s="19"/>
      <c r="J29" s="19"/>
      <c r="K29" s="19"/>
    </row>
    <row r="30" spans="1:12" ht="18" customHeight="1" x14ac:dyDescent="0.25">
      <c r="C30" s="21"/>
      <c r="D30" s="21"/>
      <c r="E30" s="21"/>
      <c r="F30" s="21"/>
      <c r="G30" s="21"/>
      <c r="H30" s="21"/>
      <c r="I30" s="21"/>
      <c r="J30" s="21"/>
    </row>
    <row r="31" spans="1:12" s="25" customFormat="1" ht="23.25" customHeight="1" x14ac:dyDescent="0.25">
      <c r="A31" s="66" t="s">
        <v>41</v>
      </c>
      <c r="B31" s="66"/>
      <c r="C31" s="66"/>
      <c r="G31" s="79" t="str">
        <f>VIỆC!G32</f>
        <v>Bùi  Văn  Khanh</v>
      </c>
      <c r="H31" s="79"/>
      <c r="I31" s="79"/>
      <c r="J31" s="79"/>
      <c r="K31" s="79"/>
      <c r="L31" s="29"/>
    </row>
    <row r="32" spans="1:12" ht="18.75" x14ac:dyDescent="0.3">
      <c r="A32" s="61"/>
      <c r="B32" s="61"/>
      <c r="C32" s="61"/>
    </row>
    <row r="33" spans="1:6" x14ac:dyDescent="0.25">
      <c r="A33" s="28"/>
      <c r="B33" s="80" t="s">
        <v>36</v>
      </c>
      <c r="C33" s="81"/>
      <c r="D33" s="81"/>
      <c r="E33" s="81"/>
      <c r="F33" s="28"/>
    </row>
    <row r="34" spans="1:6" x14ac:dyDescent="0.25">
      <c r="B34" s="18" t="s">
        <v>37</v>
      </c>
    </row>
    <row r="35" spans="1:6" x14ac:dyDescent="0.25">
      <c r="B35" s="18" t="s">
        <v>38</v>
      </c>
    </row>
    <row r="36" spans="1:6" x14ac:dyDescent="0.25">
      <c r="B36" s="18" t="s">
        <v>39</v>
      </c>
    </row>
    <row r="37" spans="1:6" x14ac:dyDescent="0.25">
      <c r="B37" s="18" t="s">
        <v>40</v>
      </c>
    </row>
  </sheetData>
  <mergeCells count="28">
    <mergeCell ref="G27:K27"/>
    <mergeCell ref="G25:K25"/>
    <mergeCell ref="G26:K26"/>
    <mergeCell ref="G31:K31"/>
    <mergeCell ref="B33:E33"/>
    <mergeCell ref="K6:K9"/>
    <mergeCell ref="A32:C32"/>
    <mergeCell ref="A27:C27"/>
    <mergeCell ref="A11:B11"/>
    <mergeCell ref="A26:C26"/>
    <mergeCell ref="A31:C31"/>
    <mergeCell ref="C6:C9"/>
    <mergeCell ref="I7:I9"/>
    <mergeCell ref="D7:D9"/>
    <mergeCell ref="D6:I6"/>
    <mergeCell ref="J6:J9"/>
    <mergeCell ref="E7:G8"/>
    <mergeCell ref="H7:H9"/>
    <mergeCell ref="A10:B10"/>
    <mergeCell ref="A6:A9"/>
    <mergeCell ref="B6:B9"/>
    <mergeCell ref="A1:D1"/>
    <mergeCell ref="A2:D2"/>
    <mergeCell ref="I5:K5"/>
    <mergeCell ref="A3:K3"/>
    <mergeCell ref="G1:K1"/>
    <mergeCell ref="G2:K2"/>
    <mergeCell ref="A4:K4"/>
  </mergeCells>
  <phoneticPr fontId="11" type="noConversion"/>
  <pageMargins left="0.39370078740157483" right="0.39370078740157483" top="0.27559055118110237" bottom="0.19685039370078741" header="0.19685039370078741" footer="0.19685039370078741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VIỆC</vt:lpstr>
      <vt:lpstr>TIỀN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2026-04-01T03:22:41Z</cp:lastPrinted>
  <dcterms:created xsi:type="dcterms:W3CDTF">2023-06-13T09:44:51Z</dcterms:created>
  <dcterms:modified xsi:type="dcterms:W3CDTF">2026-04-29T09:40:40Z</dcterms:modified>
</cp:coreProperties>
</file>