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09 thang 2026\"/>
    </mc:Choice>
  </mc:AlternateContent>
  <xr:revisionPtr revIDLastSave="0" documentId="13_ncr:1_{3921B6D2-D2B3-4B07-B734-D3C779B22DC8}" xr6:coauthVersionLast="47" xr6:coauthVersionMax="47" xr10:uidLastSave="{00000000-0000-0000-0000-000000000000}"/>
  <bookViews>
    <workbookView xWindow="-120" yWindow="-120" windowWidth="29040" windowHeight="15720" tabRatio="816" activeTab="9" xr2:uid="{00000000-000D-0000-FFFF-FFFF00000000}"/>
  </bookViews>
  <sheets>
    <sheet name="TT" sheetId="103" r:id="rId1"/>
    <sheet name="04" sheetId="93" r:id="rId2"/>
    <sheet name="05" sheetId="94" r:id="rId3"/>
    <sheet name="06" sheetId="127" r:id="rId4"/>
    <sheet name="07" sheetId="97" r:id="rId5"/>
    <sheet name="08" sheetId="128" r:id="rId6"/>
    <sheet name="09" sheetId="129" r:id="rId7"/>
    <sheet name="10" sheetId="130" r:id="rId8"/>
    <sheet name="PLViecChuaDieuKien" sheetId="122" r:id="rId9"/>
    <sheet name="PLTienChuaDieuKien" sheetId="126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08_tháng_2022">'[1]Tham Nhũng_ 06T.2023'!$A$5</definedName>
    <definedName name="_Hlk145312109" localSheetId="5">'08'!$A$80</definedName>
    <definedName name="Giatri">'[2]Khai báo'!$D$30:$D$31</definedName>
    <definedName name="LoaiQD">'[2]Khai báo'!$D$28:$D$29</definedName>
    <definedName name="Nguyennhan">[3]Nguyen_nhan!$B$3:$B$12</definedName>
    <definedName name="_xlnm.Print_Area" localSheetId="3">'06'!$A$1:$J$29</definedName>
    <definedName name="_xlnm.Print_Area" localSheetId="4">'07'!$A$1:$I$30</definedName>
    <definedName name="_xlnm.Print_Area" localSheetId="5">'08'!$A$1:$V$73</definedName>
    <definedName name="_xlnm.Print_Area" localSheetId="6">'09'!$A$1:$U$30</definedName>
    <definedName name="_xlnm.Print_Area" localSheetId="7">'10'!$A$1:$Z$30</definedName>
    <definedName name="_xlnm.Print_Area" localSheetId="0">TT!$A$1:$C$8</definedName>
    <definedName name="_xlnm.Print_Titles" localSheetId="9">PLTienChuaDieuKien!$4:$5</definedName>
    <definedName name="_xlnm.Print_Titles" localSheetId="8">PLViecChuaDieuKien!$4:$5</definedName>
    <definedName name="TCTD">[3]TCTD!$C$6:$C$100</definedName>
    <definedName name="Thuly">'[2]Khai báo'!$D$26:$D$27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0" i="130" l="1"/>
  <c r="R26" i="130"/>
  <c r="AD24" i="130"/>
  <c r="AC24" i="130"/>
  <c r="AB24" i="130"/>
  <c r="AA24" i="130"/>
  <c r="AD23" i="130"/>
  <c r="AC23" i="130"/>
  <c r="AB23" i="130"/>
  <c r="AA23" i="130"/>
  <c r="AD22" i="130"/>
  <c r="AC22" i="130"/>
  <c r="AB22" i="130"/>
  <c r="AA22" i="130"/>
  <c r="AD21" i="130"/>
  <c r="AC21" i="130"/>
  <c r="AB21" i="130"/>
  <c r="AA21" i="130"/>
  <c r="AD20" i="130"/>
  <c r="AC20" i="130"/>
  <c r="AB20" i="130"/>
  <c r="AA20" i="130"/>
  <c r="AD19" i="130"/>
  <c r="AC19" i="130"/>
  <c r="AB19" i="130"/>
  <c r="AA19" i="130"/>
  <c r="AD18" i="130"/>
  <c r="AC18" i="130"/>
  <c r="AB18" i="130"/>
  <c r="AA18" i="130"/>
  <c r="AD17" i="130"/>
  <c r="AC17" i="130"/>
  <c r="AB17" i="130"/>
  <c r="AA17" i="130"/>
  <c r="AD16" i="130"/>
  <c r="AC16" i="130"/>
  <c r="AB16" i="130"/>
  <c r="AA16" i="130"/>
  <c r="AD15" i="130"/>
  <c r="AC15" i="130"/>
  <c r="AB15" i="130"/>
  <c r="AA15" i="130"/>
  <c r="AD14" i="130"/>
  <c r="AC14" i="130"/>
  <c r="AB14" i="130"/>
  <c r="AA14" i="130"/>
  <c r="AD13" i="130"/>
  <c r="AC13" i="130"/>
  <c r="AB13" i="130"/>
  <c r="AA13" i="130"/>
  <c r="AD12" i="130"/>
  <c r="AC12" i="130"/>
  <c r="AB12" i="130"/>
  <c r="AA12" i="130"/>
  <c r="AD11" i="130"/>
  <c r="AC11" i="130"/>
  <c r="AB11" i="130"/>
  <c r="AA11" i="130"/>
  <c r="AD10" i="130"/>
  <c r="AC10" i="130"/>
  <c r="AB10" i="130"/>
  <c r="AA10" i="130"/>
  <c r="AD9" i="130"/>
  <c r="AC9" i="130"/>
  <c r="AB9" i="130"/>
  <c r="AA9" i="130"/>
  <c r="U1" i="130"/>
  <c r="AA24" i="129"/>
  <c r="Z24" i="129"/>
  <c r="Y24" i="129"/>
  <c r="X24" i="129"/>
  <c r="W24" i="129"/>
  <c r="V24" i="129"/>
  <c r="AA23" i="129"/>
  <c r="Z23" i="129"/>
  <c r="Y23" i="129"/>
  <c r="X23" i="129"/>
  <c r="W23" i="129"/>
  <c r="V23" i="129"/>
  <c r="AA22" i="129"/>
  <c r="Z22" i="129"/>
  <c r="Y22" i="129"/>
  <c r="X22" i="129"/>
  <c r="W22" i="129"/>
  <c r="V22" i="129"/>
  <c r="AA21" i="129"/>
  <c r="Z21" i="129"/>
  <c r="Y21" i="129"/>
  <c r="X21" i="129"/>
  <c r="W21" i="129"/>
  <c r="V21" i="129"/>
  <c r="AA20" i="129"/>
  <c r="Z20" i="129"/>
  <c r="Y20" i="129"/>
  <c r="X20" i="129"/>
  <c r="W20" i="129"/>
  <c r="V20" i="129"/>
  <c r="AA19" i="129"/>
  <c r="Z19" i="129"/>
  <c r="Y19" i="129"/>
  <c r="X19" i="129"/>
  <c r="W19" i="129"/>
  <c r="V19" i="129"/>
  <c r="AA18" i="129"/>
  <c r="Z18" i="129"/>
  <c r="Y18" i="129"/>
  <c r="X18" i="129"/>
  <c r="W18" i="129"/>
  <c r="V18" i="129"/>
  <c r="AA17" i="129"/>
  <c r="Z17" i="129"/>
  <c r="Y17" i="129"/>
  <c r="X17" i="129"/>
  <c r="W17" i="129"/>
  <c r="V17" i="129"/>
  <c r="AA16" i="129"/>
  <c r="Z16" i="129"/>
  <c r="Y16" i="129"/>
  <c r="X16" i="129"/>
  <c r="W16" i="129"/>
  <c r="V16" i="129"/>
  <c r="AA15" i="129"/>
  <c r="Z15" i="129"/>
  <c r="Y15" i="129"/>
  <c r="X15" i="129"/>
  <c r="W15" i="129"/>
  <c r="V15" i="129"/>
  <c r="AA14" i="129"/>
  <c r="Z14" i="129"/>
  <c r="Y14" i="129"/>
  <c r="X14" i="129"/>
  <c r="W14" i="129"/>
  <c r="V14" i="129"/>
  <c r="AA13" i="129"/>
  <c r="Z13" i="129"/>
  <c r="Y13" i="129"/>
  <c r="X13" i="129"/>
  <c r="W13" i="129"/>
  <c r="V13" i="129"/>
  <c r="AA12" i="129"/>
  <c r="Z12" i="129"/>
  <c r="Y12" i="129"/>
  <c r="X12" i="129"/>
  <c r="W12" i="129"/>
  <c r="V12" i="129"/>
  <c r="AA11" i="129"/>
  <c r="Z11" i="129"/>
  <c r="Y11" i="129"/>
  <c r="X11" i="129"/>
  <c r="W11" i="129"/>
  <c r="V11" i="129"/>
  <c r="AA10" i="129"/>
  <c r="Z10" i="129"/>
  <c r="Y10" i="129"/>
  <c r="X10" i="129"/>
  <c r="W10" i="129"/>
  <c r="V10" i="129"/>
  <c r="AA9" i="129"/>
  <c r="Z9" i="129"/>
  <c r="Y9" i="129"/>
  <c r="X9" i="129"/>
  <c r="W9" i="129"/>
  <c r="V9" i="129"/>
  <c r="Q1" i="129"/>
  <c r="W67" i="128"/>
  <c r="Z66" i="128"/>
  <c r="Y66" i="128"/>
  <c r="X66" i="128"/>
  <c r="W66" i="128"/>
  <c r="Z65" i="128"/>
  <c r="Y65" i="128"/>
  <c r="X65" i="128"/>
  <c r="W65" i="128"/>
  <c r="Z64" i="128"/>
  <c r="Y64" i="128"/>
  <c r="X64" i="128"/>
  <c r="W64" i="128"/>
  <c r="W63" i="128"/>
  <c r="Z62" i="128"/>
  <c r="Y62" i="128"/>
  <c r="X62" i="128"/>
  <c r="W62" i="128"/>
  <c r="Z61" i="128"/>
  <c r="Y61" i="128"/>
  <c r="X61" i="128"/>
  <c r="W61" i="128"/>
  <c r="Z60" i="128"/>
  <c r="Y60" i="128"/>
  <c r="X60" i="128"/>
  <c r="W60" i="128"/>
  <c r="W59" i="128"/>
  <c r="Z58" i="128"/>
  <c r="Y58" i="128"/>
  <c r="X58" i="128"/>
  <c r="W58" i="128"/>
  <c r="Z57" i="128"/>
  <c r="Y57" i="128"/>
  <c r="X57" i="128"/>
  <c r="W57" i="128"/>
  <c r="Z56" i="128"/>
  <c r="Y56" i="128"/>
  <c r="X56" i="128"/>
  <c r="W56" i="128"/>
  <c r="W55" i="128"/>
  <c r="Z54" i="128"/>
  <c r="Y54" i="128"/>
  <c r="X54" i="128"/>
  <c r="W54" i="128"/>
  <c r="Z53" i="128"/>
  <c r="Y53" i="128"/>
  <c r="X53" i="128"/>
  <c r="W53" i="128"/>
  <c r="Z52" i="128"/>
  <c r="Y52" i="128"/>
  <c r="X52" i="128"/>
  <c r="W52" i="128"/>
  <c r="W51" i="128"/>
  <c r="Z50" i="128"/>
  <c r="Y50" i="128"/>
  <c r="X50" i="128"/>
  <c r="W50" i="128"/>
  <c r="Z49" i="128"/>
  <c r="Y49" i="128"/>
  <c r="X49" i="128"/>
  <c r="W49" i="128"/>
  <c r="Z48" i="128"/>
  <c r="Y48" i="128"/>
  <c r="X48" i="128"/>
  <c r="W48" i="128"/>
  <c r="W47" i="128"/>
  <c r="Z46" i="128"/>
  <c r="Y46" i="128"/>
  <c r="X46" i="128"/>
  <c r="W46" i="128"/>
  <c r="Z45" i="128"/>
  <c r="Y45" i="128"/>
  <c r="X45" i="128"/>
  <c r="W45" i="128"/>
  <c r="Z44" i="128"/>
  <c r="Y44" i="128"/>
  <c r="X44" i="128"/>
  <c r="W44" i="128"/>
  <c r="W43" i="128"/>
  <c r="Z42" i="128"/>
  <c r="Y42" i="128"/>
  <c r="X42" i="128"/>
  <c r="W42" i="128"/>
  <c r="Z41" i="128"/>
  <c r="Y41" i="128"/>
  <c r="X41" i="128"/>
  <c r="W41" i="128"/>
  <c r="Z40" i="128"/>
  <c r="Y40" i="128"/>
  <c r="X40" i="128"/>
  <c r="W40" i="128"/>
  <c r="W39" i="128"/>
  <c r="Z38" i="128"/>
  <c r="Y38" i="128"/>
  <c r="X38" i="128"/>
  <c r="W38" i="128"/>
  <c r="Z37" i="128"/>
  <c r="Y37" i="128"/>
  <c r="X37" i="128"/>
  <c r="W37" i="128"/>
  <c r="Z36" i="128"/>
  <c r="Y36" i="128"/>
  <c r="X36" i="128"/>
  <c r="W36" i="128"/>
  <c r="W35" i="128"/>
  <c r="Z34" i="128"/>
  <c r="Y34" i="128"/>
  <c r="X34" i="128"/>
  <c r="W34" i="128"/>
  <c r="Z33" i="128"/>
  <c r="Y33" i="128"/>
  <c r="X33" i="128"/>
  <c r="W33" i="128"/>
  <c r="Z32" i="128"/>
  <c r="Y32" i="128"/>
  <c r="X32" i="128"/>
  <c r="W32" i="128"/>
  <c r="W31" i="128"/>
  <c r="Z30" i="128"/>
  <c r="Y30" i="128"/>
  <c r="X30" i="128"/>
  <c r="W30" i="128"/>
  <c r="Z29" i="128"/>
  <c r="Y29" i="128"/>
  <c r="X29" i="128"/>
  <c r="W29" i="128"/>
  <c r="Z28" i="128"/>
  <c r="Y28" i="128"/>
  <c r="X28" i="128"/>
  <c r="W28" i="128"/>
  <c r="W27" i="128"/>
  <c r="Z26" i="128"/>
  <c r="Y26" i="128"/>
  <c r="X26" i="128"/>
  <c r="W26" i="128"/>
  <c r="Z25" i="128"/>
  <c r="Y25" i="128"/>
  <c r="X25" i="128"/>
  <c r="W25" i="128"/>
  <c r="Z24" i="128"/>
  <c r="Y24" i="128"/>
  <c r="X24" i="128"/>
  <c r="W24" i="128"/>
  <c r="W23" i="128"/>
  <c r="Z22" i="128"/>
  <c r="Y22" i="128"/>
  <c r="X22" i="128"/>
  <c r="W22" i="128"/>
  <c r="Z21" i="128"/>
  <c r="Y21" i="128"/>
  <c r="X21" i="128"/>
  <c r="W21" i="128"/>
  <c r="Z20" i="128"/>
  <c r="Y20" i="128"/>
  <c r="X20" i="128"/>
  <c r="W20" i="128"/>
  <c r="W19" i="128"/>
  <c r="Z18" i="128"/>
  <c r="Y18" i="128"/>
  <c r="X18" i="128"/>
  <c r="W18" i="128"/>
  <c r="Z17" i="128"/>
  <c r="Y17" i="128"/>
  <c r="X17" i="128"/>
  <c r="W17" i="128"/>
  <c r="Z16" i="128"/>
  <c r="Y16" i="128"/>
  <c r="X16" i="128"/>
  <c r="W16" i="128"/>
  <c r="W15" i="128"/>
  <c r="Z14" i="128"/>
  <c r="Y14" i="128"/>
  <c r="X14" i="128"/>
  <c r="W14" i="128"/>
  <c r="Z13" i="128"/>
  <c r="Y13" i="128"/>
  <c r="X13" i="128"/>
  <c r="W13" i="128"/>
  <c r="Z12" i="128"/>
  <c r="Y12" i="128"/>
  <c r="X12" i="128"/>
  <c r="W12" i="128"/>
  <c r="W11" i="128"/>
  <c r="Z10" i="128"/>
  <c r="Y10" i="128"/>
  <c r="X10" i="128"/>
  <c r="W10" i="128"/>
  <c r="Z9" i="128"/>
  <c r="Y9" i="128"/>
  <c r="X9" i="128"/>
  <c r="W9" i="128"/>
  <c r="Q1" i="128"/>
  <c r="E29" i="127" l="1"/>
  <c r="A29" i="127"/>
  <c r="E25" i="127"/>
  <c r="L14" i="97" l="1"/>
  <c r="L15" i="97"/>
  <c r="L16" i="97"/>
  <c r="L17" i="97"/>
  <c r="L18" i="97"/>
  <c r="L19" i="97"/>
  <c r="L20" i="97"/>
  <c r="L21" i="97"/>
  <c r="L22" i="97"/>
  <c r="L23" i="97"/>
  <c r="L24" i="97"/>
  <c r="K14" i="97"/>
  <c r="K15" i="97"/>
  <c r="K16" i="97"/>
  <c r="K17" i="97"/>
  <c r="K18" i="97"/>
  <c r="K19" i="97"/>
  <c r="K20" i="97"/>
  <c r="K21" i="97"/>
  <c r="K22" i="97"/>
  <c r="K23" i="97"/>
  <c r="K24" i="97"/>
  <c r="J14" i="97"/>
  <c r="J15" i="97"/>
  <c r="J16" i="97"/>
  <c r="J17" i="97"/>
  <c r="J18" i="97"/>
  <c r="J19" i="97"/>
  <c r="J20" i="97"/>
  <c r="J21" i="97"/>
  <c r="J22" i="97"/>
  <c r="J23" i="97"/>
  <c r="J24" i="97"/>
  <c r="G11" i="97"/>
  <c r="H11" i="97"/>
  <c r="H9" i="97" s="1"/>
  <c r="I11" i="97"/>
  <c r="I9" i="97" s="1"/>
  <c r="D11" i="97"/>
  <c r="E11" i="97"/>
  <c r="E9" i="97" s="1"/>
  <c r="F11" i="97"/>
  <c r="C11" i="97"/>
  <c r="C9" i="97" s="1"/>
  <c r="G10" i="97"/>
  <c r="K10" i="97"/>
  <c r="K12" i="97"/>
  <c r="K13" i="97"/>
  <c r="D10" i="97"/>
  <c r="J10" i="97" s="1"/>
  <c r="L13" i="97"/>
  <c r="J13" i="97"/>
  <c r="L12" i="97"/>
  <c r="J12" i="97"/>
  <c r="G1" i="97"/>
  <c r="G9" i="97" l="1"/>
  <c r="K9" i="97" s="1"/>
  <c r="L11" i="97"/>
  <c r="J11" i="97"/>
  <c r="K11" i="97"/>
  <c r="D9" i="97"/>
  <c r="L10" i="97"/>
  <c r="F9" i="97"/>
  <c r="L9" i="97" l="1"/>
  <c r="J9" i="97"/>
</calcChain>
</file>

<file path=xl/sharedStrings.xml><?xml version="1.0" encoding="utf-8"?>
<sst xmlns="http://schemas.openxmlformats.org/spreadsheetml/2006/main" count="1016" uniqueCount="494">
  <si>
    <t>I</t>
  </si>
  <si>
    <t>II</t>
  </si>
  <si>
    <t xml:space="preserve"> </t>
  </si>
  <si>
    <t>A</t>
  </si>
  <si>
    <t>Chia ra:</t>
  </si>
  <si>
    <t>Tổng số</t>
  </si>
  <si>
    <t>Tổng số</t>
  </si>
  <si>
    <t>1</t>
  </si>
  <si>
    <t>2</t>
  </si>
  <si>
    <t>1.2</t>
  </si>
  <si>
    <t>2.1</t>
  </si>
  <si>
    <t>2.2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</si>
  <si>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</si>
  <si>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</si>
  <si>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</si>
  <si>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</si>
  <si>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</si>
  <si>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</si>
  <si>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</si>
  <si>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</si>
  <si>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</si>
  <si>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Dân sự</t>
  </si>
  <si>
    <t>Hôn nhân và gia đình</t>
  </si>
  <si>
    <t>Kinh doanh, thương mại</t>
  </si>
  <si>
    <t>Lao động</t>
  </si>
  <si>
    <t>Phá sản</t>
  </si>
  <si>
    <t>Tổng số phải thi hành</t>
  </si>
  <si>
    <t>Thi hành xong</t>
  </si>
  <si>
    <t>Đang thi hành</t>
  </si>
  <si>
    <t>Trường hợp khác</t>
  </si>
  <si>
    <t>Tổng số có điều kiện thi hành</t>
  </si>
  <si>
    <t>Thụ lý mới</t>
  </si>
  <si>
    <t>Tổng số việc chủ động</t>
  </si>
  <si>
    <t>Tổng số việc theo yêu cầu</t>
  </si>
  <si>
    <t>Tổng số thi hành xong</t>
  </si>
  <si>
    <t>13</t>
  </si>
  <si>
    <t>12</t>
  </si>
  <si>
    <t>14</t>
  </si>
  <si>
    <t>15</t>
  </si>
  <si>
    <t>16</t>
  </si>
  <si>
    <t>17</t>
  </si>
  <si>
    <t>Đơn vị tính: Việc</t>
  </si>
  <si>
    <t>18</t>
  </si>
  <si>
    <t>19</t>
  </si>
  <si>
    <t>Tổng số giải quyết</t>
  </si>
  <si>
    <t>STT</t>
  </si>
  <si>
    <t>Tên chỉ tiêu</t>
  </si>
  <si>
    <t>Thu hồi, sửa, hủy quyết định THA</t>
  </si>
  <si>
    <t>Tỷ lệ thi hành xong trong số có điều kiện</t>
  </si>
  <si>
    <t>Đơn vị tính: 1.000 VNĐ và %</t>
  </si>
  <si>
    <t>Cưỡng chế không huy động lực lượng</t>
  </si>
  <si>
    <t>Cưỡng chế có huy động lực lượng</t>
  </si>
  <si>
    <t>Cục THADS</t>
  </si>
  <si>
    <t>NGƯỜI LẬP BIỂU</t>
  </si>
  <si>
    <t>Thông tin chung biểu mẫu</t>
  </si>
  <si>
    <t>Thay đổi thông tin cột C để điền thông tin vào các biểu mẫu</t>
  </si>
  <si>
    <t>Người lập biểu</t>
  </si>
  <si>
    <t xml:space="preserve">Chức danh </t>
  </si>
  <si>
    <t>Lãnh đạo</t>
  </si>
  <si>
    <t xml:space="preserve">Ngày ký </t>
  </si>
  <si>
    <t>Họ tên người ký</t>
  </si>
  <si>
    <t>Họ tên người lập biểu</t>
  </si>
  <si>
    <t>Đơn vị báo cáo</t>
  </si>
  <si>
    <t>Đã thi hành xong</t>
  </si>
  <si>
    <t>Chưa thi hành xong</t>
  </si>
  <si>
    <t xml:space="preserve">Đơn vị, người báo cáo: 
Đơn vị nhận báo cáo: </t>
  </si>
  <si>
    <t>Thu hồi,  hủy quyết định THA</t>
  </si>
  <si>
    <t>Đơn vị tính: Việc và %</t>
  </si>
  <si>
    <t xml:space="preserve">Dân sự trong hình sự </t>
  </si>
  <si>
    <t>Tổng số việc thi hành án có ra quyết định cưỡng chế</t>
  </si>
  <si>
    <t>Kết quả thi hành việc đã áp dụng biện pháp cưỡng chế</t>
  </si>
  <si>
    <t xml:space="preserve">Dân sự trong hình sự về tham nhũng, kinh tế </t>
  </si>
  <si>
    <t xml:space="preserve">Biểu số: 04/TK-THADS
Ban hành theo TT số: 05/2024/TT-BTP
ngày 10 tháng 6 năm 2024
Ngày nhận báo cáo: </t>
  </si>
  <si>
    <t xml:space="preserve">Biểu số: 05/TK-THADS
Ban hành theo TT số: 05/2024/TT-BTP
ngày 10 tháng 6 năm 2024
Ngày nhận báo cáo: </t>
  </si>
  <si>
    <t>Biểu số: 07/TK-THADS
Ban hành theo TT số: 05/2024/TT-BTP
ngày 10 tháng 6 năm 2024
Ngày nhận báo cáo:</t>
  </si>
  <si>
    <t>Tổng số việc thi hành án  đã ra quyết định áp dụng biện pháp bảo đảm</t>
  </si>
  <si>
    <t>Chưa có điều kiện THA (trừ số đã chuyển sổ theo dõi riêng)</t>
  </si>
  <si>
    <t>Ủy thác THA</t>
  </si>
  <si>
    <t>Hoãn THA (trừ số hoãn theo điểm c khoản 1 Điều 48)</t>
  </si>
  <si>
    <t>Đình chỉ THA</t>
  </si>
  <si>
    <t>Giảm nghĩa vụ THA</t>
  </si>
  <si>
    <t>Tạm đình chỉ THA</t>
  </si>
  <si>
    <t xml:space="preserve">Số chuyển kỳ sau (trừ số chưa có điều kiện THA đã chuyển sổ theo dõi riêng) </t>
  </si>
  <si>
    <t>Hoãn THA theo điểm c khoản 1 Điều 48</t>
  </si>
  <si>
    <t>Năm trước chuyển sang (trừ số chưa có điều kiện THA đã chuyển sổ theo dõi riêng)</t>
  </si>
  <si>
    <t>Hoãn THA theo điểm c khoản 1 điều 48</t>
  </si>
  <si>
    <t>PHỤ LỤC THEO DÕI SỐ VIỆC CHƯA CÓ ĐIỀU KIỆN THI HÀNH ÁN ĐÃ CHUYỂN SỔ THEO DÕI RIÊNG</t>
  </si>
  <si>
    <t>TT</t>
  </si>
  <si>
    <t>Tiêu chí</t>
  </si>
  <si>
    <t>Đơn vị tính: 1.000 đồng</t>
  </si>
  <si>
    <t>Chia ra</t>
  </si>
  <si>
    <t>Đơn vị tính: việc</t>
  </si>
  <si>
    <t>PHỤ LỤC THEO DÕI SỐ TIỀN CHƯA CÓ ĐIỀU KIỆN THI HÀNH ÁN ĐÃ CHUYỂN SỔ THEO DÕI RIÊNG</t>
  </si>
  <si>
    <t>Tổng số tiền chủ động</t>
  </si>
  <si>
    <t>Tổng số tiền theo yêu cầu</t>
  </si>
  <si>
    <t>- Dòng II = Dòng (1 + 2 + 3 + ...)</t>
  </si>
  <si>
    <t>a. Theo cột</t>
  </si>
  <si>
    <t>Cột 2 = Cột (3 + 4)</t>
  </si>
  <si>
    <t xml:space="preserve">Cột 5 = Cột (6 + 7) </t>
  </si>
  <si>
    <t>b. Theo dòng</t>
  </si>
  <si>
    <t>- Dòng tổng số = Dòng (I + II)</t>
  </si>
  <si>
    <t>Cột 2 = cột 5</t>
  </si>
  <si>
    <t>Lưu ý: Biểu 4 đến biểu 12 có thể thêm dòng nhưng không thêm được cột để đảm bảo cấu trúc của biểu mẫu; Đối với các chỉ tiêu không phát sinh ghi số không “0”. Tuyệt đối không sử dụng các ký tự để đánh dấu. Ô gạch chéolà không thực hiện thống kê</t>
  </si>
  <si>
    <t>Kiểm tra cột</t>
  </si>
  <si>
    <t>1.3</t>
  </si>
  <si>
    <t>1.4</t>
  </si>
  <si>
    <t>1.5</t>
  </si>
  <si>
    <t>1.6</t>
  </si>
  <si>
    <t>1.7</t>
  </si>
  <si>
    <t>1.8</t>
  </si>
  <si>
    <t>2.3</t>
  </si>
  <si>
    <t>2.4</t>
  </si>
  <si>
    <t>2.5</t>
  </si>
  <si>
    <t>2.6</t>
  </si>
  <si>
    <t>2.7</t>
  </si>
  <si>
    <t>3.1</t>
  </si>
  <si>
    <t>3.2</t>
  </si>
  <si>
    <t>3.3</t>
  </si>
  <si>
    <t>3.4</t>
  </si>
  <si>
    <t>3.5</t>
  </si>
  <si>
    <t>3.6</t>
  </si>
  <si>
    <t>3.7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</si>
  <si>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</si>
  <si>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</si>
  <si>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</si>
  <si>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</si>
  <si>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</si>
  <si>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</si>
  <si>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</si>
  <si>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</si>
  <si>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</si>
  <si>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</si>
  <si>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6.4</t>
  </si>
  <si>
    <t>6.5</t>
  </si>
  <si>
    <t>6.6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</si>
  <si>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</si>
  <si>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</si>
  <si>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</si>
  <si>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</si>
  <si>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</si>
  <si>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</si>
  <si>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</si>
  <si>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</si>
  <si>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</si>
  <si>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</si>
  <si>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</si>
  <si>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8.6</t>
  </si>
  <si>
    <t>8.7</t>
  </si>
  <si>
    <t>8.8</t>
  </si>
  <si>
    <t>9.1</t>
  </si>
  <si>
    <t>9.2</t>
  </si>
  <si>
    <t>9.3</t>
  </si>
  <si>
    <t>9.5</t>
  </si>
  <si>
    <t>9.6</t>
  </si>
  <si>
    <t>9.7</t>
  </si>
  <si>
    <t>9.8</t>
  </si>
  <si>
    <t>10.1</t>
  </si>
  <si>
    <t>10.2</t>
  </si>
  <si>
    <t>10.3</t>
  </si>
  <si>
    <t>10.4</t>
  </si>
  <si>
    <t>10.5</t>
  </si>
  <si>
    <t>10.6</t>
  </si>
  <si>
    <t>10.7</t>
  </si>
  <si>
    <t>11.1</t>
  </si>
  <si>
    <t>11.2</t>
  </si>
  <si>
    <t>11.3</t>
  </si>
  <si>
    <t>11.4</t>
  </si>
  <si>
    <t>12.1</t>
  </si>
  <si>
    <t>12.2</t>
  </si>
  <si>
    <t>12.3</t>
  </si>
  <si>
    <t>12.4</t>
  </si>
  <si>
    <t>12.5</t>
  </si>
  <si>
    <t>12.6</t>
  </si>
  <si>
    <t>Trương Anh Quyết</t>
  </si>
  <si>
    <t>Hà Văn Mỹ</t>
  </si>
  <si>
    <t>Hoàng Anh Tú</t>
  </si>
  <si>
    <t>Lê Thị Bích</t>
  </si>
  <si>
    <t>Trần Văn Trường</t>
  </si>
  <si>
    <t>Trần Văn Thắng</t>
  </si>
  <si>
    <t>Ngô Thị Hương</t>
  </si>
  <si>
    <t>Lê Trung Kiên</t>
  </si>
  <si>
    <t>Lê Xuân Trường</t>
  </si>
  <si>
    <t>Nguyễn Thị Thủy</t>
  </si>
  <si>
    <t>Phạm Thị Ngân</t>
  </si>
  <si>
    <t>Trần Anh Tuấn</t>
  </si>
  <si>
    <t>Lê Khang Minh</t>
  </si>
  <si>
    <t>Lê Tuyển Quỳnh</t>
  </si>
  <si>
    <t>Nguyễn Đăng Khoa</t>
  </si>
  <si>
    <t>Lê Thị Hồng Thơm</t>
  </si>
  <si>
    <t>Trương Thế Vinh</t>
  </si>
  <si>
    <t>Nguyễn Hữu Ba</t>
  </si>
  <si>
    <t>Trịnh Thái Bình</t>
  </si>
  <si>
    <t>Lê Trọng Thiêm</t>
  </si>
  <si>
    <t>Nguyễn Quang Hải</t>
  </si>
  <si>
    <t>Nguyễn Văn Ân</t>
  </si>
  <si>
    <t>Phạm Xuân Tứ</t>
  </si>
  <si>
    <t>Lê Thị Loan</t>
  </si>
  <si>
    <t>13.1</t>
  </si>
  <si>
    <t>13.2</t>
  </si>
  <si>
    <t>13.3</t>
  </si>
  <si>
    <t>13.8</t>
  </si>
  <si>
    <t>Ngô Thị Hà</t>
  </si>
  <si>
    <t>Nguyễn Xuân Sinh</t>
  </si>
  <si>
    <t>Đỗ Công Dũng</t>
  </si>
  <si>
    <t>Nguyễn Ngọc Tuyến</t>
  </si>
  <si>
    <t>Nguyễn Thị Hiền</t>
  </si>
  <si>
    <t>Bùi Đình Bình</t>
  </si>
  <si>
    <t>Lục Đình Nhàn</t>
  </si>
  <si>
    <t>Lê Minh Sáng</t>
  </si>
  <si>
    <t>Lê Thị Hương Lan</t>
  </si>
  <si>
    <t>Phạm Thị Lan Hương</t>
  </si>
  <si>
    <t>Đỗ Thị Hạnh</t>
  </si>
  <si>
    <t>Nguyễn Anh Văn</t>
  </si>
  <si>
    <t>Lê Võ Hồng Hạnh</t>
  </si>
  <si>
    <t>Hoàng Anh Tuấn</t>
  </si>
  <si>
    <t>Thiều Thế Anh</t>
  </si>
  <si>
    <t>Lê Thị Bình</t>
  </si>
  <si>
    <t>Quách Minh Huy</t>
  </si>
  <si>
    <t>Nguyễn Thị Liên</t>
  </si>
  <si>
    <t>Phạm Văn Tú</t>
  </si>
  <si>
    <t>Nguyễn Thị Huệ</t>
  </si>
  <si>
    <t>Nguyễn Hữu Khánh</t>
  </si>
  <si>
    <t>Nguyễn Văn Dũng</t>
  </si>
  <si>
    <t>Đỗ Thị Thu</t>
  </si>
  <si>
    <t>Lê Thị Hạnh</t>
  </si>
  <si>
    <t>Cao Thị Nghinh Xuân</t>
  </si>
  <si>
    <t>Lê Đình Minh</t>
  </si>
  <si>
    <t>Ngọ Văn Thảo</t>
  </si>
  <si>
    <t>Phạm Thị Yến</t>
  </si>
  <si>
    <t>Lê Thị Lâm</t>
  </si>
  <si>
    <t>Lê Đức Huấn</t>
  </si>
  <si>
    <t>Lê Thị Nguyệt</t>
  </si>
  <si>
    <t>Nguyễn Văn Cung</t>
  </si>
  <si>
    <t>Lê Xuân Đồng</t>
  </si>
  <si>
    <t>Lê Thị Mai</t>
  </si>
  <si>
    <t>Nguyễn Thế Thái</t>
  </si>
  <si>
    <t>Phạm Xuân Học</t>
  </si>
  <si>
    <t>Nguyễn Viết Lệ</t>
  </si>
  <si>
    <t>Thiều Anh Tuấn</t>
  </si>
  <si>
    <t>Nguyễn Hữu Chung</t>
  </si>
  <si>
    <t>Nguyễn Thị Dung</t>
  </si>
  <si>
    <t>Nguyễn Duy Đại</t>
  </si>
  <si>
    <t>Lương Chí Thành</t>
  </si>
  <si>
    <t>Đinh Văn Thắng</t>
  </si>
  <si>
    <t>Hoàng Thị Thảo</t>
  </si>
  <si>
    <t>Lưu Văn Tuyền</t>
  </si>
  <si>
    <t>Lê Viết Tám</t>
  </si>
  <si>
    <t>Lý Văn Lực</t>
  </si>
  <si>
    <t>Trịnh Ngọc Lực</t>
  </si>
  <si>
    <t>Đinh Thị Hương Giang</t>
  </si>
  <si>
    <t>Đào Tuấn Linh</t>
  </si>
  <si>
    <t>04 tháng/năm 2025</t>
  </si>
  <si>
    <t>4.1</t>
  </si>
  <si>
    <t>4.2</t>
  </si>
  <si>
    <t>4.3</t>
  </si>
  <si>
    <t>4.4</t>
  </si>
  <si>
    <t>4.5</t>
  </si>
  <si>
    <t>4.6</t>
  </si>
  <si>
    <t>4.7</t>
  </si>
  <si>
    <t>Phòng THADS KV 1</t>
  </si>
  <si>
    <t>Phòng THADS KV 2</t>
  </si>
  <si>
    <t>Phòng THADS KV 3</t>
  </si>
  <si>
    <t>Phòng THADS KV 4</t>
  </si>
  <si>
    <t>Phòng THADS KV 5</t>
  </si>
  <si>
    <t>Phòng THADS KV 6</t>
  </si>
  <si>
    <t>Phòng THADS KV 7</t>
  </si>
  <si>
    <t>Phòng THADS KV 8</t>
  </si>
  <si>
    <t>Phòng THADS KV 9</t>
  </si>
  <si>
    <t>Phòng THADS KV 10</t>
  </si>
  <si>
    <t>Phòng THADS KV 11</t>
  </si>
  <si>
    <t>Phòng THADS KV 12</t>
  </si>
  <si>
    <t>Phòng THADS KV 13</t>
  </si>
  <si>
    <t>Trần Văn Dũng</t>
  </si>
  <si>
    <t>Các Phòng THADS KV</t>
  </si>
  <si>
    <t>KV 1</t>
  </si>
  <si>
    <t>KV 2</t>
  </si>
  <si>
    <t>KV 3</t>
  </si>
  <si>
    <t>KV 4</t>
  </si>
  <si>
    <t>KV 5</t>
  </si>
  <si>
    <t>KV 6</t>
  </si>
  <si>
    <t>KV 7</t>
  </si>
  <si>
    <t>KV 8</t>
  </si>
  <si>
    <t>KV 9</t>
  </si>
  <si>
    <t>KV 10</t>
  </si>
  <si>
    <t>KV 11</t>
  </si>
  <si>
    <t>KV 12</t>
  </si>
  <si>
    <t>KV 13</t>
  </si>
  <si>
    <t>1.10</t>
  </si>
  <si>
    <t>1.11</t>
  </si>
  <si>
    <t>1.12</t>
  </si>
  <si>
    <t>1.13</t>
  </si>
  <si>
    <t>1.14</t>
  </si>
  <si>
    <t>1.1</t>
  </si>
  <si>
    <t>THADS Tỉnh</t>
  </si>
  <si>
    <t>Lê Thị Hạnh Sang</t>
  </si>
  <si>
    <t>Nguyễn Thị Ánh Hồng</t>
  </si>
  <si>
    <t>Nguyễn Ngọc Quý</t>
  </si>
  <si>
    <t>Nguyễn Thị Hạnh</t>
  </si>
  <si>
    <t>TRƯỞNG THI HÀNH ÁN DÂN SỰ</t>
  </si>
  <si>
    <t>Lê Văn Tư</t>
  </si>
  <si>
    <t>Lê Thị Dung</t>
  </si>
  <si>
    <t>Nguyễn Thị Thu</t>
  </si>
  <si>
    <t>Nguyễn Đình Tuyên</t>
  </si>
  <si>
    <t>Lê Cao Thế</t>
  </si>
  <si>
    <t>Nguyễn Thanh Dương</t>
  </si>
  <si>
    <t>Nguyễn Thị Tuyến</t>
  </si>
  <si>
    <t>4.8</t>
  </si>
  <si>
    <t>5.8</t>
  </si>
  <si>
    <t>Nguyễn Thị Hằng</t>
  </si>
  <si>
    <t>Phạm Thị Thanh Hoa</t>
  </si>
  <si>
    <t>Trần Thị Oanh</t>
  </si>
  <si>
    <t>6.7</t>
  </si>
  <si>
    <t>6.8</t>
  </si>
  <si>
    <t>Lê Thị Hà</t>
  </si>
  <si>
    <t>Trần Tiến Dũng</t>
  </si>
  <si>
    <t>Nguyễn Thị Thùy Dương</t>
  </si>
  <si>
    <t>11.5</t>
  </si>
  <si>
    <t>Phạm Văn Chiến</t>
  </si>
  <si>
    <t>Trịnh Văn Hưng</t>
  </si>
  <si>
    <t>Lò Hương Yến</t>
  </si>
  <si>
    <t>5,6</t>
  </si>
  <si>
    <t>5,7</t>
  </si>
  <si>
    <t>5,8</t>
  </si>
  <si>
    <t>5,9</t>
  </si>
  <si>
    <t>6,6</t>
  </si>
  <si>
    <t>6,7</t>
  </si>
  <si>
    <t>6,8</t>
  </si>
  <si>
    <t>6,9</t>
  </si>
  <si>
    <t>Các khu vực</t>
  </si>
  <si>
    <t>THADS tỉnh</t>
  </si>
  <si>
    <t>Lê Thị Phương</t>
  </si>
  <si>
    <t>Phạm Thị Hồng</t>
  </si>
  <si>
    <t>Lại Văn Thắng</t>
  </si>
  <si>
    <t>Hà Anh Tuấn</t>
  </si>
  <si>
    <t>Nguyễn T. Thúy Hằng</t>
  </si>
  <si>
    <t xml:space="preserve">Nguyễn Thị Lưu </t>
  </si>
  <si>
    <r>
      <t>KẾT QUẢ THI HÀNH ÁN DÂN SỰ TÍNH BẰNG TIỀN CHIA THEO
 CƠ QUAN THI HÀNH ÁN DÂN SỰ VÀ CHẤP HÀNH VIÊN
09</t>
    </r>
    <r>
      <rPr>
        <sz val="13"/>
        <rFont val="Times New Roman"/>
        <family val="1"/>
      </rPr>
      <t xml:space="preserve"> tháng/năm 2026</t>
    </r>
  </si>
  <si>
    <t xml:space="preserve">Lưu Văn Tuyền </t>
  </si>
  <si>
    <t>Lê Mai Hương</t>
  </si>
  <si>
    <t>Thanh Hóa, ngày 01 tháng 7 năm 2026</t>
  </si>
  <si>
    <t>09 tháng/năm 2026</t>
  </si>
  <si>
    <r>
      <t>KẾT QUẢ THI HÀNH ÁN DÂN SỰ TÍNH BẰNG VIỆC CHIA THEO
 CƠ QUAN THI HÀNH ÁN DÂN SỰ VÀ CHẤP HÀNH VIÊN
09</t>
    </r>
    <r>
      <rPr>
        <sz val="13"/>
        <rFont val="Times New Roman"/>
        <family val="1"/>
      </rPr>
      <t xml:space="preserve"> tháng/năm 2026</t>
    </r>
  </si>
  <si>
    <t xml:space="preserve">Biểu số: 06/TK-THADS
Ban hành theo TT số: 05/2024/TT-BTP
ngày 10 tháng 6 năm 2024
Ngày nhận báo cáo: </t>
  </si>
  <si>
    <t>Đơn vị tính: Việc và 1.000 đồng</t>
  </si>
  <si>
    <t xml:space="preserve">Số đề nghị xét miễn </t>
  </si>
  <si>
    <t>Số đã xét miễn</t>
  </si>
  <si>
    <t>Số đề nghị giảm</t>
  </si>
  <si>
    <t>Số đã xét giảm</t>
  </si>
  <si>
    <t>Số việc</t>
  </si>
  <si>
    <t>Số tiền</t>
  </si>
  <si>
    <t>KV1</t>
  </si>
  <si>
    <t>KV2</t>
  </si>
  <si>
    <t>KV3</t>
  </si>
  <si>
    <t>KV4</t>
  </si>
  <si>
    <t>KV5</t>
  </si>
  <si>
    <t>KV6</t>
  </si>
  <si>
    <t>KV7</t>
  </si>
  <si>
    <t>KV8</t>
  </si>
  <si>
    <t>KV9</t>
  </si>
  <si>
    <t>KV10</t>
  </si>
  <si>
    <t>KV11</t>
  </si>
  <si>
    <t>KV12</t>
  </si>
  <si>
    <t>KV13</t>
  </si>
  <si>
    <r>
      <t>KẾT QUẢ ĐỀ NGHỊ XÉT MIỄN VÀ GIẢM NGHĨA VỤ 
THI HÀNH ÁN DÂN SỰ
09</t>
    </r>
    <r>
      <rPr>
        <sz val="13"/>
        <rFont val="Times New Roman"/>
        <family val="1"/>
      </rPr>
      <t xml:space="preserve"> tháng/năm 2026</t>
    </r>
  </si>
  <si>
    <t>Người lập</t>
  </si>
  <si>
    <r>
      <t xml:space="preserve">KẾT QUẢ ÁP DỤNG BIỆN PHÁP BẢO ĐẢM, 
CƯỠNG CHẾ TRONG THI HÀNH ÁN DÂN SỰ
09 </t>
    </r>
    <r>
      <rPr>
        <sz val="13"/>
        <rFont val="Times New Roman"/>
        <family val="1"/>
      </rPr>
      <t>tháng/năm 2026</t>
    </r>
  </si>
  <si>
    <t xml:space="preserve">Biểu số: 08/TK-THADS
Ban hành theo TT số: 05/2024/TT-BTP
ngày 10 tháng 6 năm 2024
Ngày nhận báo cáo: </t>
  </si>
  <si>
    <t>Đơn vị tính: Việc và đơn</t>
  </si>
  <si>
    <t>Tên đơn vị</t>
  </si>
  <si>
    <t>Xử lý đơn tiếp nhận (Đơn)</t>
  </si>
  <si>
    <t>Số việc thụ lý  (Việc)</t>
  </si>
  <si>
    <t>Kết quả giải quyết số việc thuộc thẩm quyền (Việc)</t>
  </si>
  <si>
    <t xml:space="preserve">Tổng số </t>
  </si>
  <si>
    <t>Lưu đơn</t>
  </si>
  <si>
    <t xml:space="preserve">Chuyển đơn </t>
  </si>
  <si>
    <t>Hướng dẫn, trả lời đơn</t>
  </si>
  <si>
    <t xml:space="preserve">Đã thụ lý </t>
  </si>
  <si>
    <t>Đang xử lý</t>
  </si>
  <si>
    <t>Chia theo
 thời điểm tiếp nhận</t>
  </si>
  <si>
    <t>Chia theo nội dung</t>
  </si>
  <si>
    <t>Thu hồi thông báo thụ lý</t>
  </si>
  <si>
    <t>Đỉnh chỉ giải quyết khiếu nại</t>
  </si>
  <si>
    <t>Đúng toàn bộ</t>
  </si>
  <si>
    <t>Đúng một phần</t>
  </si>
  <si>
    <t>Sai toàn bộ</t>
  </si>
  <si>
    <t>Chưa giải quyết chuyển kỳ sau</t>
  </si>
  <si>
    <t>1=2+3+4+5+6</t>
  </si>
  <si>
    <t>5=7+8</t>
  </si>
  <si>
    <t>5=9+10+11+12+13+14</t>
  </si>
  <si>
    <t>5=15+16+17+18+19+20</t>
  </si>
  <si>
    <t>Số năm trước chuyển sang</t>
  </si>
  <si>
    <t>Số mới nhận</t>
  </si>
  <si>
    <t>Quyết định về THA</t>
  </si>
  <si>
    <t>Áp dụng biện pháp cưỡng chế</t>
  </si>
  <si>
    <t>Áp dụng biện pháp bảo đảm</t>
  </si>
  <si>
    <t>Nội dung khác</t>
  </si>
  <si>
    <t>Quyết định THA</t>
  </si>
  <si>
    <t>Quyết định khác về THA</t>
  </si>
  <si>
    <t>Biện pháp  kê biên, xử lý tài sản</t>
  </si>
  <si>
    <t>Biện pháp khác</t>
  </si>
  <si>
    <t xml:space="preserve">            A</t>
  </si>
  <si>
    <t>Tổng số (Khiếu nại)</t>
  </si>
  <si>
    <t>Tổng số (Tố cáo)</t>
  </si>
  <si>
    <t>III</t>
  </si>
  <si>
    <t>Tổng số (Kiến nghị, phản ánh)</t>
  </si>
  <si>
    <t>Tỉnh</t>
  </si>
  <si>
    <t>Khiếu nại</t>
  </si>
  <si>
    <t>Tố cáo</t>
  </si>
  <si>
    <t>Kiến nghị, phản ánh</t>
  </si>
  <si>
    <t>2.1.1.1</t>
  </si>
  <si>
    <t>2.1.1.2</t>
  </si>
  <si>
    <t>2.1.1.3</t>
  </si>
  <si>
    <t>2.8</t>
  </si>
  <si>
    <t>2.9</t>
  </si>
  <si>
    <t>2.10</t>
  </si>
  <si>
    <t>2.11</t>
  </si>
  <si>
    <t>2.12</t>
  </si>
  <si>
    <t>2.13</t>
  </si>
  <si>
    <t>Ngô Hoài Linh</t>
  </si>
  <si>
    <t>Trần văn Dũng</t>
  </si>
  <si>
    <t>Theo cột</t>
  </si>
  <si>
    <t>- Cột 1 = Cột (2 + 3 + 4 + 5 + 6)</t>
  </si>
  <si>
    <t>- Cột 5 = Cột (7 + 8) = Cột (9 + 10 + 11 + 12 + 13 + 14) = Cột (15 + 16 + 17 + 18 + 19 + 20)</t>
  </si>
  <si>
    <t xml:space="preserve">Biểu số: 09/TK-THADS
Ban hành theo TT số: 05/2024/TT-BTP
ngày 10 tháng 6 năm 2024
Ngày nhận báo cáo: </t>
  </si>
  <si>
    <t>Đơn vị tính: Đơn, Đoàn, Người và Lượt</t>
  </si>
  <si>
    <t>Tổng</t>
  </si>
  <si>
    <t>Đoàn đông người</t>
  </si>
  <si>
    <t>Lãnh đạo cơ quan tiếp</t>
  </si>
  <si>
    <t>Số đơn tiếp nhận</t>
  </si>
  <si>
    <t>Kết quả giải quyết số đơn thuộc thẩm quyền</t>
  </si>
  <si>
    <t>Chia theo thẩm quyền</t>
  </si>
  <si>
    <t>Số lượt</t>
  </si>
  <si>
    <t>Số người</t>
  </si>
  <si>
    <t>Số vụ việc</t>
  </si>
  <si>
    <t>Số đoàn</t>
  </si>
  <si>
    <t>Thuộc thẩm quyền của cơ quan THA</t>
  </si>
  <si>
    <t>Thuộc thẩm quyền của cơ quan khác</t>
  </si>
  <si>
    <t>Số đã giải quyết</t>
  </si>
  <si>
    <t>Số chưa giải quyết chuyển kỳ sau</t>
  </si>
  <si>
    <t>Cột 10 = 3+6</t>
  </si>
  <si>
    <t>Cột 10=14</t>
  </si>
  <si>
    <t>Cột 10=11+12+13</t>
  </si>
  <si>
    <t>Cột 14=15+16</t>
  </si>
  <si>
    <t>Cột 15=17</t>
  </si>
  <si>
    <t>Cột 17=18+19</t>
  </si>
  <si>
    <t>Các Phòng Khu vực</t>
  </si>
  <si>
    <t xml:space="preserve">Biểu số: 10/TK-THADS
Ban hành theo TT số: 05/2024/TT-BTP
ngày 10 tháng 6 năm 2024
Ngày nhận báo cáo: </t>
  </si>
  <si>
    <r>
      <t>KẾT QUẢ GIÁM SÁT, KIỂM SÁT, KIỂM TRA THI HÀNH ÁN DÂN SỰ
06</t>
    </r>
    <r>
      <rPr>
        <sz val="13"/>
        <rFont val="Times New Roman"/>
        <family val="1"/>
      </rPr>
      <t xml:space="preserve"> tháng/năm 2026</t>
    </r>
  </si>
  <si>
    <t>Số TT</t>
  </si>
  <si>
    <r>
      <t>Kết quả thực hiện báo cáo 
Giám sát của cơ quan có thẩm quyền (</t>
    </r>
    <r>
      <rPr>
        <i/>
        <sz val="10"/>
        <rFont val="Times New Roman"/>
        <family val="1"/>
      </rPr>
      <t>cuộc</t>
    </r>
    <r>
      <rPr>
        <b/>
        <sz val="10"/>
        <rFont val="Times New Roman"/>
        <family val="1"/>
      </rPr>
      <t>)</t>
    </r>
  </si>
  <si>
    <r>
      <t>Kết quả thực hiện kháng nghị của 
Viện kiểm sát nhân dân (</t>
    </r>
    <r>
      <rPr>
        <i/>
        <sz val="10"/>
        <rFont val="Times New Roman"/>
        <family val="1"/>
      </rPr>
      <t>cuộc</t>
    </r>
    <r>
      <rPr>
        <b/>
        <sz val="10"/>
        <rFont val="Times New Roman"/>
        <family val="1"/>
      </rPr>
      <t>)</t>
    </r>
  </si>
  <si>
    <r>
      <t>Kết quả thực hiện kiến nghị của 
Viện Kiểm sát nhân dân (</t>
    </r>
    <r>
      <rPr>
        <i/>
        <sz val="10"/>
        <rFont val="Times New Roman"/>
        <family val="1"/>
      </rPr>
      <t>bản kiến nghị</t>
    </r>
    <r>
      <rPr>
        <b/>
        <sz val="10"/>
        <rFont val="Times New Roman"/>
        <family val="1"/>
      </rPr>
      <t>)</t>
    </r>
  </si>
  <si>
    <r>
      <t xml:space="preserve">Kết quả kiểm tra
</t>
    </r>
    <r>
      <rPr>
        <sz val="10"/>
        <rFont val="Times New Roman"/>
        <family val="1"/>
      </rPr>
      <t>(cuộc)</t>
    </r>
  </si>
  <si>
    <t>Tổng số cuộc giám sát</t>
  </si>
  <si>
    <t>Tổng số kháng nghị đã nhận</t>
  </si>
  <si>
    <t>Tổng số kiến nghị đã nhận</t>
  </si>
  <si>
    <t>1=2+3+4+5</t>
  </si>
  <si>
    <t>1=6+7+8</t>
  </si>
  <si>
    <t>9=10+11+12+13+14+15</t>
  </si>
  <si>
    <t>16=17+18+19+20+21+22</t>
  </si>
  <si>
    <t xml:space="preserve">Cơ quan giám sát </t>
  </si>
  <si>
    <t>Kết quả thực hiện kết luận giám sát</t>
  </si>
  <si>
    <t>Kháng nghị
của cuộc kiểm sát trực tiếp</t>
  </si>
  <si>
    <t>Kháng nghị khác</t>
  </si>
  <si>
    <t>Kiến nghị 
của cuộc kiểm sát trực tiếp</t>
  </si>
  <si>
    <t>Kiến nghị khác</t>
  </si>
  <si>
    <t>Tự kiểm tra và kiểm tra nội bộ</t>
  </si>
  <si>
    <t>Kiểm tra của cấp trên đối với cấp dưới</t>
  </si>
  <si>
    <t>Quốc hội</t>
  </si>
  <si>
    <t>Hội đồng nhân dân</t>
  </si>
  <si>
    <t>Mặt trận Tổ quốc</t>
  </si>
  <si>
    <t>Khác</t>
  </si>
  <si>
    <t>Đã thực hiện</t>
  </si>
  <si>
    <t>Chưa thực hiện</t>
  </si>
  <si>
    <t>Giải trình</t>
  </si>
  <si>
    <t>Tổng số</t>
  </si>
  <si>
    <t xml:space="preserve">THADS TỈNH </t>
  </si>
  <si>
    <t>CÁC PHÒNG KHU VỰC</t>
  </si>
  <si>
    <t>KHU VỰC 1</t>
  </si>
  <si>
    <t>KHU VỰC 2</t>
  </si>
  <si>
    <t>KHU VỰC 3</t>
  </si>
  <si>
    <t>KHU VỰC 4</t>
  </si>
  <si>
    <t>KHU VỰC 5</t>
  </si>
  <si>
    <t>KHU VỰC 6</t>
  </si>
  <si>
    <t>KHU VỰC 7</t>
  </si>
  <si>
    <t>KHU VỰC 8</t>
  </si>
  <si>
    <t>KHU VỰC 9</t>
  </si>
  <si>
    <t>KHU VỰC 10</t>
  </si>
  <si>
    <t>KHU VỰC 11</t>
  </si>
  <si>
    <t>KHU VỰC 12</t>
  </si>
  <si>
    <t>KHU VỰC 13</t>
  </si>
  <si>
    <t>Trần Thị Thu Hiền</t>
  </si>
  <si>
    <r>
      <t xml:space="preserve">KẾT QUẢ GIẢI QUYẾT KHIẾU NẠI, TỐ CÁO, 
KIẾN NGHỊ, PHẢN ÁNH VỀ THI HÀNH ÁN DÂN SỰ
09 </t>
    </r>
    <r>
      <rPr>
        <sz val="13"/>
        <rFont val="Times New Roman"/>
        <family val="1"/>
      </rPr>
      <t>tháng/năm 2026</t>
    </r>
  </si>
  <si>
    <r>
      <t>KẾT QUẢ TIẾP CÔNG DÂN TRONG THI HÀNH ÁN DÂN SỰ
09</t>
    </r>
    <r>
      <rPr>
        <sz val="13"/>
        <rFont val="Times New Roman"/>
        <family val="1"/>
      </rPr>
      <t xml:space="preserve"> tháng/năm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</si>
</sst>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6" x14ac:knownFonts="1">
    <font>
      <sz val="12"/>
      <name val="Times New Roman"/>
      <family val="1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9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i/>
      <sz val="13"/>
      <name val="Times New Roman"/>
      <family val="1"/>
    </font>
    <font>
      <b/>
      <sz val="8"/>
      <name val="Times New Roman"/>
      <family val="1"/>
    </font>
    <font>
      <i/>
      <sz val="12"/>
      <name val=".VnTime"/>
      <family val="2"/>
    </font>
    <font>
      <b/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b/>
      <i/>
      <sz val="9"/>
      <name val="Times New Roman"/>
      <family val="1"/>
    </font>
    <font>
      <b/>
      <i/>
      <sz val="13"/>
      <name val="Times New Roman"/>
      <family val="1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3">
    <xf numFmtId="0" fontId="0" fillId="0" borderId="0"/>
    <xf numFmtId="164" fontId="3" fillId="0" borderId="0" applyFont="0" applyFill="0" applyBorder="0" applyAlignment="0" applyProtection="0"/>
    <xf numFmtId="0" fontId="6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</cellStyleXfs>
  <cellXfs count="35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0" borderId="0" xfId="0" applyFont="1" applyAlignment="1">
      <alignment vertical="center"/>
    </xf>
    <xf numFmtId="165" fontId="8" fillId="0" borderId="1" xfId="1" applyNumberFormat="1" applyFont="1" applyFill="1" applyBorder="1" applyAlignment="1">
      <alignment horizontal="center" vertical="center" wrapText="1"/>
    </xf>
    <xf numFmtId="165" fontId="7" fillId="0" borderId="1" xfId="1" applyNumberFormat="1" applyFont="1" applyFill="1" applyBorder="1" applyAlignment="1">
      <alignment horizontal="center" vertical="center" wrapText="1"/>
    </xf>
    <xf numFmtId="165" fontId="7" fillId="0" borderId="4" xfId="1" applyNumberFormat="1" applyFont="1" applyFill="1" applyBorder="1" applyAlignment="1">
      <alignment vertical="center" wrapText="1"/>
    </xf>
    <xf numFmtId="165" fontId="15" fillId="0" borderId="1" xfId="1" applyNumberFormat="1" applyFont="1" applyFill="1" applyBorder="1" applyProtection="1">
      <protection locked="0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3" fontId="15" fillId="0" borderId="1" xfId="0" applyNumberFormat="1" applyFont="1" applyBorder="1" applyAlignment="1" applyProtection="1">
      <alignment horizontal="center"/>
      <protection locked="0"/>
    </xf>
    <xf numFmtId="49" fontId="0" fillId="0" borderId="0" xfId="0" applyNumberFormat="1"/>
    <xf numFmtId="49" fontId="4" fillId="0" borderId="0" xfId="0" applyNumberFormat="1" applyFont="1"/>
    <xf numFmtId="1" fontId="0" fillId="0" borderId="0" xfId="0" applyNumberFormat="1"/>
    <xf numFmtId="49" fontId="0" fillId="0" borderId="0" xfId="0" applyNumberFormat="1" applyAlignment="1">
      <alignment horizontal="center"/>
    </xf>
    <xf numFmtId="3" fontId="4" fillId="0" borderId="0" xfId="0" applyNumberFormat="1" applyFont="1" applyAlignment="1">
      <alignment vertical="center"/>
    </xf>
    <xf numFmtId="3" fontId="0" fillId="0" borderId="0" xfId="0" applyNumberFormat="1"/>
    <xf numFmtId="165" fontId="12" fillId="0" borderId="1" xfId="1" applyNumberFormat="1" applyFont="1" applyFill="1" applyBorder="1" applyAlignment="1" applyProtection="1">
      <alignment horizontal="center" vertical="center"/>
      <protection locked="0"/>
    </xf>
    <xf numFmtId="165" fontId="12" fillId="0" borderId="1" xfId="1" applyNumberFormat="1" applyFont="1" applyFill="1" applyBorder="1" applyAlignment="1" applyProtection="1">
      <alignment horizontal="center"/>
      <protection locked="0"/>
    </xf>
    <xf numFmtId="165" fontId="0" fillId="0" borderId="1" xfId="1" applyNumberFormat="1" applyFont="1" applyFill="1" applyBorder="1" applyProtection="1">
      <protection locked="0"/>
    </xf>
    <xf numFmtId="49" fontId="0" fillId="0" borderId="0" xfId="0" applyNumberFormat="1" applyProtection="1">
      <protection locked="0"/>
    </xf>
    <xf numFmtId="1" fontId="0" fillId="0" borderId="0" xfId="0" applyNumberFormat="1" applyAlignment="1">
      <alignment horizontal="center"/>
    </xf>
    <xf numFmtId="0" fontId="15" fillId="0" borderId="14" xfId="0" applyFont="1" applyBorder="1" applyAlignment="1">
      <alignment horizontal="center" vertical="center" wrapText="1"/>
    </xf>
    <xf numFmtId="49" fontId="7" fillId="0" borderId="1" xfId="0" applyNumberFormat="1" applyFont="1" applyBorder="1" applyProtection="1">
      <protection locked="0"/>
    </xf>
    <xf numFmtId="165" fontId="15" fillId="0" borderId="1" xfId="1" applyNumberFormat="1" applyFont="1" applyFill="1" applyBorder="1" applyAlignment="1" applyProtection="1">
      <alignment horizontal="center"/>
      <protection locked="0"/>
    </xf>
    <xf numFmtId="49" fontId="15" fillId="0" borderId="1" xfId="0" applyNumberFormat="1" applyFont="1" applyBorder="1" applyAlignment="1" applyProtection="1">
      <alignment horizontal="center"/>
      <protection locked="0"/>
    </xf>
    <xf numFmtId="49" fontId="15" fillId="0" borderId="1" xfId="0" applyNumberFormat="1" applyFont="1" applyBorder="1" applyAlignment="1" applyProtection="1">
      <alignment horizontal="left"/>
      <protection locked="0"/>
    </xf>
    <xf numFmtId="2" fontId="0" fillId="0" borderId="0" xfId="0" applyNumberFormat="1" applyProtection="1">
      <protection locked="0"/>
    </xf>
    <xf numFmtId="165" fontId="18" fillId="0" borderId="6" xfId="1" applyNumberFormat="1" applyFont="1" applyFill="1" applyBorder="1" applyAlignment="1">
      <alignment wrapText="1"/>
    </xf>
    <xf numFmtId="49" fontId="17" fillId="0" borderId="0" xfId="0" applyNumberFormat="1" applyFont="1"/>
    <xf numFmtId="49" fontId="20" fillId="0" borderId="0" xfId="0" applyNumberFormat="1" applyFont="1"/>
    <xf numFmtId="165" fontId="10" fillId="0" borderId="0" xfId="1" applyNumberFormat="1" applyFont="1" applyFill="1" applyAlignment="1">
      <alignment horizontal="center"/>
    </xf>
    <xf numFmtId="49" fontId="11" fillId="0" borderId="0" xfId="0" applyNumberFormat="1" applyFont="1"/>
    <xf numFmtId="165" fontId="10" fillId="0" borderId="0" xfId="1" applyNumberFormat="1" applyFont="1" applyFill="1"/>
    <xf numFmtId="0" fontId="13" fillId="3" borderId="0" xfId="11" applyFont="1" applyFill="1" applyAlignment="1" applyProtection="1">
      <alignment vertical="center"/>
      <protection locked="0"/>
    </xf>
    <xf numFmtId="0" fontId="13" fillId="0" borderId="0" xfId="11" applyFont="1" applyAlignment="1">
      <alignment vertical="center"/>
    </xf>
    <xf numFmtId="0" fontId="3" fillId="3" borderId="0" xfId="11" applyFill="1"/>
    <xf numFmtId="49" fontId="3" fillId="3" borderId="7" xfId="11" applyNumberFormat="1" applyFill="1" applyBorder="1" applyAlignment="1" applyProtection="1">
      <alignment horizontal="left" vertical="top" wrapText="1"/>
      <protection locked="0"/>
    </xf>
    <xf numFmtId="49" fontId="3" fillId="3" borderId="7" xfId="11" applyNumberFormat="1" applyFill="1" applyBorder="1" applyAlignment="1" applyProtection="1">
      <alignment horizontal="left" vertical="top"/>
      <protection locked="0"/>
    </xf>
    <xf numFmtId="49" fontId="10" fillId="3" borderId="7" xfId="11" applyNumberFormat="1" applyFont="1" applyFill="1" applyBorder="1" applyAlignment="1" applyProtection="1">
      <alignment horizontal="center" vertical="top" wrapText="1"/>
      <protection locked="0"/>
    </xf>
    <xf numFmtId="1" fontId="10" fillId="3" borderId="7" xfId="11" applyNumberFormat="1" applyFont="1" applyFill="1" applyBorder="1" applyAlignment="1" applyProtection="1">
      <alignment horizontal="center" vertical="top" wrapText="1"/>
      <protection locked="0"/>
    </xf>
    <xf numFmtId="1" fontId="11" fillId="3" borderId="7" xfId="11" applyNumberFormat="1" applyFont="1" applyFill="1" applyBorder="1" applyAlignment="1" applyProtection="1">
      <alignment horizontal="center" vertical="top" wrapText="1"/>
      <protection locked="0"/>
    </xf>
    <xf numFmtId="0" fontId="14" fillId="3" borderId="0" xfId="11" applyFont="1" applyFill="1" applyAlignment="1" applyProtection="1">
      <alignment vertical="center"/>
      <protection locked="0"/>
    </xf>
    <xf numFmtId="0" fontId="14" fillId="0" borderId="0" xfId="11" applyFont="1" applyAlignment="1">
      <alignment vertical="center"/>
    </xf>
    <xf numFmtId="49" fontId="7" fillId="3" borderId="13" xfId="11" applyNumberFormat="1" applyFont="1" applyFill="1" applyBorder="1" applyAlignment="1" applyProtection="1">
      <alignment vertical="center" wrapText="1"/>
      <protection locked="0"/>
    </xf>
    <xf numFmtId="49" fontId="7" fillId="3" borderId="14" xfId="11" applyNumberFormat="1" applyFont="1" applyFill="1" applyBorder="1" applyAlignment="1" applyProtection="1">
      <alignment vertical="center"/>
      <protection locked="0"/>
    </xf>
    <xf numFmtId="49" fontId="15" fillId="3" borderId="1" xfId="11" applyNumberFormat="1" applyFont="1" applyFill="1" applyBorder="1" applyAlignment="1" applyProtection="1">
      <alignment horizontal="center" vertical="center" wrapText="1"/>
      <protection locked="0"/>
    </xf>
    <xf numFmtId="49" fontId="15" fillId="3" borderId="1" xfId="11" applyNumberFormat="1" applyFont="1" applyFill="1" applyBorder="1" applyAlignment="1" applyProtection="1">
      <alignment horizontal="center" vertical="center"/>
      <protection locked="0"/>
    </xf>
    <xf numFmtId="49" fontId="7" fillId="3" borderId="1" xfId="11" applyNumberFormat="1" applyFont="1" applyFill="1" applyBorder="1" applyAlignment="1" applyProtection="1">
      <alignment horizontal="center" wrapText="1"/>
      <protection locked="0"/>
    </xf>
    <xf numFmtId="49" fontId="7" fillId="3" borderId="1" xfId="11" applyNumberFormat="1" applyFont="1" applyFill="1" applyBorder="1" applyAlignment="1" applyProtection="1">
      <alignment horizontal="left"/>
      <protection locked="0"/>
    </xf>
    <xf numFmtId="165" fontId="7" fillId="3" borderId="14" xfId="12" applyNumberFormat="1" applyFont="1" applyFill="1" applyBorder="1" applyAlignment="1" applyProtection="1">
      <alignment horizontal="center" wrapText="1"/>
    </xf>
    <xf numFmtId="165" fontId="3" fillId="3" borderId="1" xfId="11" applyNumberFormat="1" applyFill="1" applyBorder="1"/>
    <xf numFmtId="165" fontId="7" fillId="3" borderId="15" xfId="12" applyNumberFormat="1" applyFont="1" applyFill="1" applyBorder="1" applyAlignment="1" applyProtection="1">
      <alignment horizontal="center"/>
      <protection locked="0"/>
    </xf>
    <xf numFmtId="165" fontId="3" fillId="3" borderId="15" xfId="11" applyNumberFormat="1" applyFill="1" applyBorder="1" applyProtection="1">
      <protection locked="0"/>
    </xf>
    <xf numFmtId="49" fontId="7" fillId="3" borderId="1" xfId="11" applyNumberFormat="1" applyFont="1" applyFill="1" applyBorder="1" applyAlignment="1" applyProtection="1">
      <alignment horizontal="center"/>
      <protection locked="0"/>
    </xf>
    <xf numFmtId="49" fontId="7" fillId="5" borderId="1" xfId="11" applyNumberFormat="1" applyFont="1" applyFill="1" applyBorder="1" applyAlignment="1" applyProtection="1">
      <alignment horizontal="left"/>
      <protection locked="0"/>
    </xf>
    <xf numFmtId="165" fontId="7" fillId="3" borderId="14" xfId="12" applyNumberFormat="1" applyFont="1" applyFill="1" applyBorder="1" applyAlignment="1" applyProtection="1">
      <alignment horizontal="center" wrapText="1"/>
      <protection locked="0"/>
    </xf>
    <xf numFmtId="165" fontId="21" fillId="3" borderId="14" xfId="12" applyNumberFormat="1" applyFont="1" applyFill="1" applyBorder="1" applyAlignment="1" applyProtection="1">
      <alignment horizontal="center" wrapText="1"/>
      <protection locked="0"/>
    </xf>
    <xf numFmtId="0" fontId="3" fillId="2" borderId="0" xfId="11" applyFill="1"/>
    <xf numFmtId="49" fontId="7" fillId="3" borderId="4" xfId="11" applyNumberFormat="1" applyFont="1" applyFill="1" applyBorder="1" applyAlignment="1" applyProtection="1">
      <alignment horizontal="center"/>
      <protection locked="0"/>
    </xf>
    <xf numFmtId="49" fontId="15" fillId="3" borderId="1" xfId="11" applyNumberFormat="1" applyFont="1" applyFill="1" applyBorder="1" applyAlignment="1" applyProtection="1">
      <alignment horizontal="left"/>
      <protection locked="0"/>
    </xf>
    <xf numFmtId="165" fontId="22" fillId="3" borderId="1" xfId="12" applyNumberFormat="1" applyFont="1" applyFill="1" applyBorder="1" applyAlignment="1" applyProtection="1">
      <alignment horizontal="center"/>
    </xf>
    <xf numFmtId="165" fontId="22" fillId="3" borderId="1" xfId="12" applyNumberFormat="1" applyFont="1" applyFill="1" applyBorder="1" applyAlignment="1" applyProtection="1">
      <alignment horizontal="center"/>
      <protection locked="0"/>
    </xf>
    <xf numFmtId="165" fontId="21" fillId="3" borderId="1" xfId="12" applyNumberFormat="1" applyFont="1" applyFill="1" applyBorder="1" applyAlignment="1" applyProtection="1">
      <alignment horizontal="center"/>
    </xf>
    <xf numFmtId="165" fontId="7" fillId="3" borderId="1" xfId="12" applyNumberFormat="1" applyFont="1" applyFill="1" applyBorder="1" applyAlignment="1" applyProtection="1">
      <alignment horizontal="center"/>
      <protection locked="0"/>
    </xf>
    <xf numFmtId="165" fontId="21" fillId="3" borderId="1" xfId="12" applyNumberFormat="1" applyFont="1" applyFill="1" applyBorder="1" applyAlignment="1" applyProtection="1">
      <alignment vertical="center"/>
      <protection locked="0"/>
    </xf>
    <xf numFmtId="165" fontId="7" fillId="3" borderId="1" xfId="12" applyNumberFormat="1" applyFont="1" applyFill="1" applyBorder="1" applyProtection="1">
      <protection locked="0"/>
    </xf>
    <xf numFmtId="165" fontId="22" fillId="3" borderId="14" xfId="12" applyNumberFormat="1" applyFont="1" applyFill="1" applyBorder="1" applyAlignment="1" applyProtection="1">
      <alignment horizontal="center"/>
      <protection locked="0"/>
    </xf>
    <xf numFmtId="165" fontId="21" fillId="3" borderId="14" xfId="12" applyNumberFormat="1" applyFont="1" applyFill="1" applyBorder="1" applyAlignment="1" applyProtection="1">
      <alignment horizontal="center"/>
      <protection locked="0"/>
    </xf>
    <xf numFmtId="165" fontId="7" fillId="3" borderId="14" xfId="12" applyNumberFormat="1" applyFont="1" applyFill="1" applyBorder="1" applyAlignment="1" applyProtection="1">
      <alignment horizontal="center"/>
      <protection locked="0"/>
    </xf>
    <xf numFmtId="165" fontId="7" fillId="3" borderId="1" xfId="12" applyNumberFormat="1" applyFont="1" applyFill="1" applyBorder="1" applyAlignment="1" applyProtection="1">
      <alignment horizontal="center"/>
    </xf>
    <xf numFmtId="165" fontId="7" fillId="3" borderId="4" xfId="12" applyNumberFormat="1" applyFont="1" applyFill="1" applyBorder="1" applyAlignment="1" applyProtection="1">
      <alignment horizontal="center"/>
      <protection locked="0"/>
    </xf>
    <xf numFmtId="165" fontId="15" fillId="3" borderId="4" xfId="12" applyNumberFormat="1" applyFont="1" applyFill="1" applyBorder="1" applyAlignment="1" applyProtection="1">
      <alignment horizontal="center"/>
      <protection locked="0"/>
    </xf>
    <xf numFmtId="49" fontId="15" fillId="3" borderId="1" xfId="11" applyNumberFormat="1" applyFont="1" applyFill="1" applyBorder="1" applyAlignment="1" applyProtection="1">
      <alignment horizontal="center"/>
      <protection locked="0"/>
    </xf>
    <xf numFmtId="49" fontId="23" fillId="3" borderId="6" xfId="11" applyNumberFormat="1" applyFont="1" applyFill="1" applyBorder="1" applyAlignment="1" applyProtection="1">
      <alignment horizontal="center"/>
      <protection locked="0"/>
    </xf>
    <xf numFmtId="165" fontId="18" fillId="3" borderId="6" xfId="12" applyNumberFormat="1" applyFont="1" applyFill="1" applyBorder="1" applyAlignment="1" applyProtection="1">
      <alignment wrapText="1"/>
      <protection locked="0"/>
    </xf>
    <xf numFmtId="165" fontId="18" fillId="3" borderId="0" xfId="12" applyNumberFormat="1" applyFont="1" applyFill="1" applyBorder="1" applyAlignment="1" applyProtection="1">
      <alignment horizontal="center"/>
      <protection locked="0"/>
    </xf>
    <xf numFmtId="165" fontId="24" fillId="3" borderId="0" xfId="12" applyNumberFormat="1" applyFont="1" applyFill="1" applyBorder="1" applyAlignment="1" applyProtection="1">
      <alignment horizontal="center" wrapText="1"/>
      <protection locked="0"/>
    </xf>
    <xf numFmtId="0" fontId="17" fillId="3" borderId="0" xfId="11" applyFont="1" applyFill="1" applyProtection="1">
      <protection locked="0"/>
    </xf>
    <xf numFmtId="0" fontId="17" fillId="3" borderId="0" xfId="11" applyFont="1" applyFill="1"/>
    <xf numFmtId="49" fontId="11" fillId="3" borderId="0" xfId="11" applyNumberFormat="1" applyFont="1" applyFill="1" applyAlignment="1" applyProtection="1">
      <alignment wrapText="1"/>
      <protection locked="0"/>
    </xf>
    <xf numFmtId="165" fontId="10" fillId="3" borderId="0" xfId="12" applyNumberFormat="1" applyFont="1" applyFill="1" applyAlignment="1" applyProtection="1">
      <protection locked="0"/>
    </xf>
    <xf numFmtId="49" fontId="11" fillId="3" borderId="0" xfId="11" applyNumberFormat="1" applyFont="1" applyFill="1" applyProtection="1">
      <protection locked="0"/>
    </xf>
    <xf numFmtId="49" fontId="11" fillId="3" borderId="0" xfId="11" applyNumberFormat="1" applyFont="1" applyFill="1" applyAlignment="1" applyProtection="1">
      <alignment vertical="center" wrapText="1"/>
      <protection locked="0"/>
    </xf>
    <xf numFmtId="0" fontId="3" fillId="3" borderId="0" xfId="11" applyFill="1" applyProtection="1">
      <protection locked="0"/>
    </xf>
    <xf numFmtId="49" fontId="3" fillId="3" borderId="0" xfId="11" applyNumberFormat="1" applyFill="1"/>
    <xf numFmtId="165" fontId="10" fillId="3" borderId="0" xfId="12" applyNumberFormat="1" applyFont="1" applyFill="1" applyAlignment="1"/>
    <xf numFmtId="165" fontId="10" fillId="3" borderId="0" xfId="12" applyNumberFormat="1" applyFont="1" applyFill="1"/>
    <xf numFmtId="49" fontId="11" fillId="3" borderId="0" xfId="11" applyNumberFormat="1" applyFont="1" applyFill="1"/>
    <xf numFmtId="164" fontId="10" fillId="3" borderId="0" xfId="12" applyFont="1" applyFill="1"/>
    <xf numFmtId="0" fontId="14" fillId="0" borderId="12" xfId="11" applyFont="1" applyBorder="1" applyAlignment="1">
      <alignment vertical="center" wrapText="1"/>
    </xf>
    <xf numFmtId="0" fontId="14" fillId="0" borderId="0" xfId="11" applyFont="1" applyAlignment="1">
      <alignment vertical="center" wrapText="1"/>
    </xf>
    <xf numFmtId="164" fontId="0" fillId="0" borderId="0" xfId="12" applyFont="1" applyFill="1" applyBorder="1" applyAlignment="1" applyProtection="1">
      <alignment horizontal="left" vertical="top" wrapText="1"/>
      <protection locked="0"/>
    </xf>
    <xf numFmtId="0" fontId="3" fillId="0" borderId="0" xfId="11" applyProtection="1">
      <protection locked="0"/>
    </xf>
    <xf numFmtId="0" fontId="3" fillId="0" borderId="0" xfId="11"/>
    <xf numFmtId="0" fontId="3" fillId="0" borderId="0" xfId="11" applyAlignment="1" applyProtection="1">
      <alignment wrapText="1"/>
      <protection locked="0"/>
    </xf>
    <xf numFmtId="49" fontId="16" fillId="0" borderId="0" xfId="11" applyNumberFormat="1" applyFont="1" applyAlignment="1" applyProtection="1">
      <alignment horizontal="right" wrapText="1"/>
      <protection locked="0"/>
    </xf>
    <xf numFmtId="0" fontId="7" fillId="0" borderId="0" xfId="11" applyFont="1" applyAlignment="1" applyProtection="1">
      <alignment horizontal="center" vertical="center" wrapText="1"/>
      <protection locked="0"/>
    </xf>
    <xf numFmtId="0" fontId="12" fillId="0" borderId="1" xfId="11" applyFont="1" applyBorder="1" applyAlignment="1" applyProtection="1">
      <alignment horizontal="center"/>
      <protection locked="0"/>
    </xf>
    <xf numFmtId="0" fontId="12" fillId="0" borderId="0" xfId="11" applyFont="1" applyAlignment="1" applyProtection="1">
      <alignment horizontal="center"/>
      <protection locked="0"/>
    </xf>
    <xf numFmtId="0" fontId="9" fillId="0" borderId="1" xfId="11" applyFont="1" applyBorder="1" applyProtection="1">
      <protection locked="0"/>
    </xf>
    <xf numFmtId="165" fontId="12" fillId="0" borderId="1" xfId="12" applyNumberFormat="1" applyFont="1" applyFill="1" applyBorder="1" applyAlignment="1" applyProtection="1">
      <alignment wrapText="1"/>
    </xf>
    <xf numFmtId="165" fontId="3" fillId="0" borderId="1" xfId="11" applyNumberFormat="1" applyBorder="1"/>
    <xf numFmtId="0" fontId="9" fillId="0" borderId="1" xfId="11" applyFont="1" applyBorder="1" applyAlignment="1" applyProtection="1">
      <alignment horizontal="center"/>
      <protection locked="0"/>
    </xf>
    <xf numFmtId="165" fontId="12" fillId="0" borderId="1" xfId="12" applyNumberFormat="1" applyFont="1" applyFill="1" applyBorder="1" applyAlignment="1" applyProtection="1">
      <alignment wrapText="1"/>
      <protection locked="0"/>
    </xf>
    <xf numFmtId="0" fontId="15" fillId="0" borderId="1" xfId="11" applyFont="1" applyBorder="1" applyAlignment="1" applyProtection="1">
      <alignment horizontal="left"/>
      <protection locked="0"/>
    </xf>
    <xf numFmtId="0" fontId="25" fillId="0" borderId="1" xfId="11" applyFont="1" applyBorder="1" applyAlignment="1" applyProtection="1">
      <alignment horizontal="left"/>
      <protection locked="0"/>
    </xf>
    <xf numFmtId="49" fontId="9" fillId="0" borderId="6" xfId="11" applyNumberFormat="1" applyFont="1" applyBorder="1" applyAlignment="1" applyProtection="1">
      <alignment horizontal="center"/>
      <protection locked="0"/>
    </xf>
    <xf numFmtId="165" fontId="11" fillId="0" borderId="6" xfId="12" applyNumberFormat="1" applyFont="1" applyFill="1" applyBorder="1" applyAlignment="1" applyProtection="1">
      <alignment wrapText="1"/>
      <protection locked="0"/>
    </xf>
    <xf numFmtId="165" fontId="10" fillId="0" borderId="0" xfId="12" applyNumberFormat="1" applyFont="1" applyFill="1" applyBorder="1" applyAlignment="1" applyProtection="1">
      <alignment horizontal="center" wrapText="1"/>
      <protection locked="0"/>
    </xf>
    <xf numFmtId="165" fontId="11" fillId="0" borderId="0" xfId="12" applyNumberFormat="1" applyFont="1" applyFill="1" applyBorder="1" applyAlignment="1" applyProtection="1">
      <alignment horizontal="center"/>
      <protection locked="0"/>
    </xf>
    <xf numFmtId="49" fontId="11" fillId="0" borderId="0" xfId="11" applyNumberFormat="1" applyFont="1" applyProtection="1">
      <protection locked="0"/>
    </xf>
    <xf numFmtId="49" fontId="11" fillId="0" borderId="0" xfId="11" applyNumberFormat="1" applyFont="1" applyAlignment="1" applyProtection="1">
      <alignment wrapText="1"/>
      <protection locked="0"/>
    </xf>
    <xf numFmtId="165" fontId="10" fillId="0" borderId="0" xfId="12" applyNumberFormat="1" applyFont="1" applyFill="1" applyAlignment="1" applyProtection="1">
      <protection locked="0"/>
    </xf>
    <xf numFmtId="49" fontId="3" fillId="0" borderId="0" xfId="11" applyNumberFormat="1"/>
    <xf numFmtId="165" fontId="10" fillId="0" borderId="0" xfId="12" applyNumberFormat="1" applyFont="1" applyFill="1"/>
    <xf numFmtId="49" fontId="11" fillId="0" borderId="0" xfId="11" applyNumberFormat="1" applyFont="1"/>
    <xf numFmtId="165" fontId="10" fillId="0" borderId="0" xfId="12" applyNumberFormat="1" applyFont="1" applyFill="1" applyAlignment="1"/>
    <xf numFmtId="0" fontId="3" fillId="0" borderId="0" xfId="11" applyAlignment="1">
      <alignment wrapText="1"/>
    </xf>
    <xf numFmtId="165" fontId="13" fillId="0" borderId="0" xfId="1" applyNumberFormat="1" applyFont="1" applyFill="1" applyAlignment="1">
      <alignment horizontal="justify" vertical="center"/>
    </xf>
    <xf numFmtId="165" fontId="0" fillId="0" borderId="0" xfId="1" applyNumberFormat="1" applyFont="1" applyFill="1"/>
    <xf numFmtId="49" fontId="0" fillId="0" borderId="0" xfId="0" applyNumberFormat="1" applyAlignment="1">
      <alignment horizontal="right"/>
    </xf>
    <xf numFmtId="165" fontId="14" fillId="0" borderId="0" xfId="1" applyNumberFormat="1" applyFont="1" applyFill="1" applyAlignment="1">
      <alignment horizontal="justify" vertical="center"/>
    </xf>
    <xf numFmtId="49" fontId="12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165" fontId="0" fillId="0" borderId="0" xfId="1" applyNumberFormat="1" applyFont="1" applyFill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left"/>
      <protection locked="0"/>
    </xf>
    <xf numFmtId="165" fontId="16" fillId="0" borderId="1" xfId="1" applyNumberFormat="1" applyFont="1" applyFill="1" applyBorder="1" applyAlignment="1" applyProtection="1">
      <alignment horizontal="center"/>
      <protection locked="0"/>
    </xf>
    <xf numFmtId="49" fontId="9" fillId="0" borderId="6" xfId="0" applyNumberFormat="1" applyFont="1" applyBorder="1" applyAlignment="1">
      <alignment horizontal="center"/>
    </xf>
    <xf numFmtId="165" fontId="11" fillId="0" borderId="6" xfId="1" applyNumberFormat="1" applyFont="1" applyFill="1" applyBorder="1" applyAlignment="1">
      <alignment wrapText="1"/>
    </xf>
    <xf numFmtId="165" fontId="18" fillId="0" borderId="6" xfId="1" applyNumberFormat="1" applyFont="1" applyFill="1" applyBorder="1" applyAlignment="1">
      <alignment horizontal="center"/>
    </xf>
    <xf numFmtId="49" fontId="11" fillId="0" borderId="0" xfId="0" applyNumberFormat="1" applyFont="1" applyAlignment="1">
      <alignment wrapText="1"/>
    </xf>
    <xf numFmtId="165" fontId="10" fillId="0" borderId="0" xfId="1" applyNumberFormat="1" applyFont="1" applyFill="1" applyAlignment="1"/>
    <xf numFmtId="165" fontId="18" fillId="0" borderId="6" xfId="1" applyNumberFormat="1" applyFont="1" applyFill="1" applyBorder="1" applyAlignment="1"/>
    <xf numFmtId="49" fontId="7" fillId="0" borderId="1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 applyProtection="1">
      <alignment horizontal="center" vertical="top" wrapText="1"/>
      <protection locked="0"/>
    </xf>
    <xf numFmtId="164" fontId="0" fillId="0" borderId="0" xfId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13" fillId="4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49" fontId="5" fillId="0" borderId="0" xfId="0" applyNumberFormat="1" applyFont="1" applyAlignment="1">
      <alignment horizontal="left" vertical="top" wrapText="1"/>
    </xf>
    <xf numFmtId="164" fontId="5" fillId="0" borderId="0" xfId="1" applyFont="1" applyFill="1" applyBorder="1" applyAlignment="1">
      <alignment horizontal="left" vertical="top" wrapText="1"/>
    </xf>
    <xf numFmtId="49" fontId="17" fillId="0" borderId="7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0" fillId="0" borderId="12" xfId="0" applyNumberFormat="1" applyBorder="1" applyAlignment="1">
      <alignment horizontal="left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165" fontId="18" fillId="0" borderId="6" xfId="1" applyNumberFormat="1" applyFont="1" applyFill="1" applyBorder="1" applyAlignment="1">
      <alignment horizontal="center" wrapText="1"/>
    </xf>
    <xf numFmtId="165" fontId="10" fillId="0" borderId="0" xfId="1" applyNumberFormat="1" applyFont="1" applyFill="1" applyAlignment="1">
      <alignment horizontal="center"/>
    </xf>
    <xf numFmtId="165" fontId="10" fillId="3" borderId="0" xfId="12" applyNumberFormat="1" applyFont="1" applyFill="1" applyAlignment="1">
      <alignment horizontal="center"/>
    </xf>
    <xf numFmtId="164" fontId="10" fillId="3" borderId="0" xfId="12" applyFont="1" applyFill="1" applyAlignment="1">
      <alignment horizontal="center"/>
    </xf>
    <xf numFmtId="0" fontId="13" fillId="0" borderId="0" xfId="11" applyFont="1" applyAlignment="1">
      <alignment horizontal="left" vertical="center"/>
    </xf>
    <xf numFmtId="0" fontId="14" fillId="0" borderId="0" xfId="11" quotePrefix="1" applyFont="1" applyAlignment="1">
      <alignment horizontal="left" vertical="center"/>
    </xf>
    <xf numFmtId="0" fontId="14" fillId="0" borderId="12" xfId="11" applyFont="1" applyBorder="1" applyAlignment="1">
      <alignment horizontal="left" vertical="center" wrapText="1"/>
    </xf>
    <xf numFmtId="0" fontId="14" fillId="0" borderId="0" xfId="11" applyFont="1" applyAlignment="1">
      <alignment horizontal="left" vertical="center" wrapText="1"/>
    </xf>
    <xf numFmtId="49" fontId="7" fillId="3" borderId="3" xfId="11" applyNumberFormat="1" applyFont="1" applyFill="1" applyBorder="1" applyAlignment="1" applyProtection="1">
      <alignment horizontal="center" vertical="center" wrapText="1" readingOrder="1"/>
      <protection locked="0"/>
    </xf>
    <xf numFmtId="49" fontId="7" fillId="3" borderId="4" xfId="11" applyNumberFormat="1" applyFont="1" applyFill="1" applyBorder="1" applyAlignment="1" applyProtection="1">
      <alignment horizontal="center" vertical="center" wrapText="1" readingOrder="1"/>
      <protection locked="0"/>
    </xf>
    <xf numFmtId="165" fontId="18" fillId="3" borderId="6" xfId="12" applyNumberFormat="1" applyFont="1" applyFill="1" applyBorder="1" applyAlignment="1" applyProtection="1">
      <alignment horizontal="center" wrapText="1"/>
    </xf>
    <xf numFmtId="165" fontId="10" fillId="3" borderId="0" xfId="12" applyNumberFormat="1" applyFont="1" applyFill="1" applyAlignment="1" applyProtection="1">
      <alignment horizontal="center"/>
      <protection locked="0"/>
    </xf>
    <xf numFmtId="164" fontId="10" fillId="3" borderId="0" xfId="12" applyFont="1" applyFill="1" applyBorder="1" applyAlignment="1" applyProtection="1">
      <alignment horizontal="center" vertical="center" wrapText="1"/>
    </xf>
    <xf numFmtId="165" fontId="18" fillId="0" borderId="6" xfId="1" applyNumberFormat="1" applyFont="1" applyFill="1" applyBorder="1" applyAlignment="1">
      <alignment horizontal="center"/>
    </xf>
    <xf numFmtId="0" fontId="4" fillId="3" borderId="1" xfId="11" applyFont="1" applyFill="1" applyBorder="1" applyAlignment="1" applyProtection="1">
      <alignment horizontal="center" vertical="center" wrapText="1"/>
      <protection locked="0"/>
    </xf>
    <xf numFmtId="49" fontId="7" fillId="3" borderId="1" xfId="11" applyNumberFormat="1" applyFont="1" applyFill="1" applyBorder="1" applyAlignment="1" applyProtection="1">
      <alignment horizontal="center" vertical="center" wrapText="1" readingOrder="1"/>
      <protection locked="0"/>
    </xf>
    <xf numFmtId="0" fontId="13" fillId="3" borderId="7" xfId="11" applyFont="1" applyFill="1" applyBorder="1" applyAlignment="1" applyProtection="1">
      <alignment horizontal="center" vertical="center"/>
      <protection locked="0"/>
    </xf>
    <xf numFmtId="49" fontId="7" fillId="3" borderId="5" xfId="11" applyNumberFormat="1" applyFont="1" applyFill="1" applyBorder="1" applyAlignment="1" applyProtection="1">
      <alignment horizontal="center" vertical="center" wrapText="1" readingOrder="1"/>
      <protection locked="0"/>
    </xf>
    <xf numFmtId="0" fontId="15" fillId="3" borderId="5" xfId="11" applyFont="1" applyFill="1" applyBorder="1" applyAlignment="1" applyProtection="1">
      <alignment horizontal="center" vertical="center" wrapText="1" readingOrder="1"/>
      <protection locked="0"/>
    </xf>
    <xf numFmtId="0" fontId="15" fillId="3" borderId="4" xfId="11" applyFont="1" applyFill="1" applyBorder="1" applyAlignment="1" applyProtection="1">
      <alignment horizontal="center" vertical="center" wrapText="1" readingOrder="1"/>
      <protection locked="0"/>
    </xf>
    <xf numFmtId="49" fontId="7" fillId="3" borderId="11" xfId="11" applyNumberFormat="1" applyFont="1" applyFill="1" applyBorder="1" applyAlignment="1" applyProtection="1">
      <alignment horizontal="center" vertical="center" wrapText="1" readingOrder="1"/>
      <protection locked="0"/>
    </xf>
    <xf numFmtId="49" fontId="7" fillId="3" borderId="10" xfId="11" applyNumberFormat="1" applyFont="1" applyFill="1" applyBorder="1" applyAlignment="1" applyProtection="1">
      <alignment horizontal="center" vertical="center" wrapText="1" readingOrder="1"/>
      <protection locked="0"/>
    </xf>
    <xf numFmtId="49" fontId="7" fillId="3" borderId="2" xfId="11" applyNumberFormat="1" applyFont="1" applyFill="1" applyBorder="1" applyAlignment="1" applyProtection="1">
      <alignment horizontal="center" vertical="center" wrapText="1" readingOrder="1"/>
      <protection locked="0"/>
    </xf>
    <xf numFmtId="49" fontId="7" fillId="3" borderId="9" xfId="11" applyNumberFormat="1" applyFont="1" applyFill="1" applyBorder="1" applyAlignment="1" applyProtection="1">
      <alignment horizontal="center" vertical="center" wrapText="1" readingOrder="1"/>
      <protection locked="0"/>
    </xf>
    <xf numFmtId="49" fontId="7" fillId="3" borderId="8" xfId="11" applyNumberFormat="1" applyFont="1" applyFill="1" applyBorder="1" applyAlignment="1" applyProtection="1">
      <alignment horizontal="center" vertical="center" wrapText="1" readingOrder="1"/>
      <protection locked="0"/>
    </xf>
    <xf numFmtId="49" fontId="3" fillId="3" borderId="0" xfId="11" applyNumberFormat="1" applyFill="1" applyAlignment="1" applyProtection="1">
      <alignment horizontal="left" vertical="top" wrapText="1"/>
      <protection locked="0"/>
    </xf>
    <xf numFmtId="49" fontId="10" fillId="3" borderId="0" xfId="11" applyNumberFormat="1" applyFont="1" applyFill="1" applyAlignment="1" applyProtection="1">
      <alignment horizontal="center" vertical="top" wrapText="1"/>
      <protection locked="0"/>
    </xf>
    <xf numFmtId="164" fontId="0" fillId="3" borderId="0" xfId="12" applyFont="1" applyFill="1" applyBorder="1" applyAlignment="1" applyProtection="1">
      <alignment horizontal="left" vertical="top" wrapText="1"/>
    </xf>
    <xf numFmtId="49" fontId="17" fillId="3" borderId="7" xfId="11" applyNumberFormat="1" applyFont="1" applyFill="1" applyBorder="1" applyAlignment="1" applyProtection="1">
      <alignment horizontal="right" vertical="top" wrapText="1"/>
      <protection locked="0"/>
    </xf>
    <xf numFmtId="49" fontId="7" fillId="3" borderId="3" xfId="11" applyNumberFormat="1" applyFont="1" applyFill="1" applyBorder="1" applyAlignment="1" applyProtection="1">
      <alignment horizontal="center" vertical="center" readingOrder="1"/>
      <protection locked="0"/>
    </xf>
    <xf numFmtId="49" fontId="7" fillId="3" borderId="5" xfId="11" applyNumberFormat="1" applyFont="1" applyFill="1" applyBorder="1" applyAlignment="1" applyProtection="1">
      <alignment horizontal="center" vertical="center" readingOrder="1"/>
      <protection locked="0"/>
    </xf>
    <xf numFmtId="49" fontId="7" fillId="3" borderId="4" xfId="11" applyNumberFormat="1" applyFont="1" applyFill="1" applyBorder="1" applyAlignment="1" applyProtection="1">
      <alignment horizontal="center" vertical="center" readingOrder="1"/>
      <protection locked="0"/>
    </xf>
    <xf numFmtId="165" fontId="7" fillId="3" borderId="2" xfId="12" applyNumberFormat="1" applyFont="1" applyFill="1" applyBorder="1" applyAlignment="1" applyProtection="1">
      <alignment horizontal="center" vertical="center" wrapText="1"/>
      <protection locked="0"/>
    </xf>
    <xf numFmtId="165" fontId="7" fillId="3" borderId="9" xfId="12" applyNumberFormat="1" applyFont="1" applyFill="1" applyBorder="1" applyAlignment="1" applyProtection="1">
      <alignment horizontal="center" vertical="center" wrapText="1"/>
      <protection locked="0"/>
    </xf>
    <xf numFmtId="165" fontId="7" fillId="3" borderId="8" xfId="12" applyNumberFormat="1" applyFont="1" applyFill="1" applyBorder="1" applyAlignment="1" applyProtection="1">
      <alignment horizontal="center" vertical="center" wrapText="1"/>
      <protection locked="0"/>
    </xf>
    <xf numFmtId="165" fontId="18" fillId="0" borderId="6" xfId="12" applyNumberFormat="1" applyFont="1" applyFill="1" applyBorder="1" applyAlignment="1" applyProtection="1">
      <alignment horizontal="center" wrapText="1"/>
    </xf>
    <xf numFmtId="165" fontId="10" fillId="0" borderId="0" xfId="12" applyNumberFormat="1" applyFont="1" applyFill="1" applyAlignment="1" applyProtection="1">
      <alignment horizontal="center"/>
      <protection locked="0"/>
    </xf>
    <xf numFmtId="165" fontId="10" fillId="0" borderId="0" xfId="12" applyNumberFormat="1" applyFont="1" applyFill="1" applyAlignment="1" applyProtection="1">
      <alignment horizontal="center"/>
    </xf>
    <xf numFmtId="165" fontId="10" fillId="0" borderId="0" xfId="12" applyNumberFormat="1" applyFont="1" applyFill="1" applyAlignment="1">
      <alignment horizontal="center"/>
    </xf>
    <xf numFmtId="0" fontId="7" fillId="0" borderId="1" xfId="11" applyFont="1" applyBorder="1" applyAlignment="1" applyProtection="1">
      <alignment horizontal="center" vertical="center" wrapText="1"/>
      <protection locked="0"/>
    </xf>
    <xf numFmtId="0" fontId="12" fillId="0" borderId="1" xfId="11" applyFont="1" applyBorder="1" applyAlignment="1" applyProtection="1">
      <alignment horizontal="center"/>
      <protection locked="0"/>
    </xf>
    <xf numFmtId="0" fontId="7" fillId="0" borderId="3" xfId="11" applyFont="1" applyBorder="1" applyAlignment="1" applyProtection="1">
      <alignment horizontal="center" vertical="center" wrapText="1"/>
      <protection locked="0"/>
    </xf>
    <xf numFmtId="0" fontId="7" fillId="0" borderId="4" xfId="11" applyFont="1" applyBorder="1" applyAlignment="1" applyProtection="1">
      <alignment horizontal="center" vertical="center" wrapText="1"/>
      <protection locked="0"/>
    </xf>
    <xf numFmtId="0" fontId="7" fillId="0" borderId="12" xfId="11" applyFont="1" applyBorder="1" applyAlignment="1" applyProtection="1">
      <alignment horizontal="center" vertical="center" wrapText="1"/>
      <protection locked="0"/>
    </xf>
    <xf numFmtId="0" fontId="7" fillId="0" borderId="0" xfId="11" applyFont="1" applyAlignment="1" applyProtection="1">
      <alignment horizontal="center" vertical="center" wrapText="1"/>
      <protection locked="0"/>
    </xf>
    <xf numFmtId="0" fontId="7" fillId="0" borderId="5" xfId="11" applyFont="1" applyBorder="1" applyAlignment="1" applyProtection="1">
      <alignment horizontal="center" vertical="center" wrapText="1"/>
      <protection locked="0"/>
    </xf>
    <xf numFmtId="49" fontId="3" fillId="0" borderId="0" xfId="11" applyNumberFormat="1" applyAlignment="1" applyProtection="1">
      <alignment horizontal="left" vertical="top" wrapText="1"/>
      <protection locked="0"/>
    </xf>
    <xf numFmtId="49" fontId="10" fillId="0" borderId="0" xfId="11" applyNumberFormat="1" applyFont="1" applyAlignment="1" applyProtection="1">
      <alignment horizontal="center" vertical="top" wrapText="1"/>
      <protection locked="0"/>
    </xf>
    <xf numFmtId="164" fontId="0" fillId="0" borderId="0" xfId="12" applyFont="1" applyFill="1" applyBorder="1" applyAlignment="1" applyProtection="1">
      <alignment horizontal="left" vertical="top" wrapText="1"/>
    </xf>
    <xf numFmtId="49" fontId="16" fillId="0" borderId="7" xfId="11" applyNumberFormat="1" applyFont="1" applyBorder="1" applyAlignment="1" applyProtection="1">
      <alignment horizontal="right" wrapText="1"/>
      <protection locked="0"/>
    </xf>
    <xf numFmtId="0" fontId="9" fillId="0" borderId="3" xfId="11" applyFont="1" applyBorder="1" applyAlignment="1" applyProtection="1">
      <alignment horizontal="center" vertical="center" wrapText="1"/>
      <protection locked="0"/>
    </xf>
    <xf numFmtId="0" fontId="9" fillId="0" borderId="5" xfId="11" applyFont="1" applyBorder="1" applyAlignment="1" applyProtection="1">
      <alignment horizontal="center" vertical="center" wrapText="1"/>
      <protection locked="0"/>
    </xf>
    <xf numFmtId="0" fontId="9" fillId="0" borderId="4" xfId="11" applyFont="1" applyBorder="1" applyAlignment="1" applyProtection="1">
      <alignment horizontal="center" vertical="center" wrapText="1"/>
      <protection locked="0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165" fontId="15" fillId="0" borderId="1" xfId="1" applyNumberFormat="1" applyFont="1" applyFill="1" applyBorder="1" applyAlignment="1">
      <alignment horizontal="center" vertical="center" wrapText="1"/>
    </xf>
    <xf numFmtId="165" fontId="4" fillId="0" borderId="12" xfId="1" applyNumberFormat="1" applyFont="1" applyFill="1" applyBorder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wrapText="1"/>
    </xf>
    <xf numFmtId="49" fontId="7" fillId="0" borderId="8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0" fillId="0" borderId="0" xfId="0" applyNumberFormat="1" applyFill="1" applyAlignment="1">
      <alignment horizontal="left" vertical="top" wrapText="1"/>
    </xf>
    <xf numFmtId="49" fontId="10" fillId="0" borderId="0" xfId="0" applyNumberFormat="1" applyFont="1" applyFill="1" applyAlignment="1" applyProtection="1">
      <alignment horizontal="center" vertical="top" wrapText="1"/>
      <protection locked="0"/>
    </xf>
    <xf numFmtId="49" fontId="0" fillId="0" borderId="0" xfId="0" applyNumberFormat="1" applyFill="1"/>
    <xf numFmtId="49" fontId="4" fillId="0" borderId="0" xfId="0" applyNumberFormat="1" applyFont="1" applyFill="1"/>
    <xf numFmtId="1" fontId="12" fillId="0" borderId="0" xfId="0" applyNumberFormat="1" applyFont="1" applyFill="1" applyAlignment="1">
      <alignment horizontal="center"/>
    </xf>
    <xf numFmtId="1" fontId="0" fillId="0" borderId="0" xfId="0" applyNumberFormat="1" applyFill="1"/>
    <xf numFmtId="49" fontId="0" fillId="0" borderId="0" xfId="0" applyNumberFormat="1" applyFill="1" applyAlignment="1">
      <alignment horizontal="center"/>
    </xf>
    <xf numFmtId="49" fontId="17" fillId="0" borderId="7" xfId="0" applyNumberFormat="1" applyFont="1" applyFill="1" applyBorder="1"/>
    <xf numFmtId="49" fontId="17" fillId="0" borderId="7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5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4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wrapText="1"/>
    </xf>
    <xf numFmtId="165" fontId="12" fillId="0" borderId="1" xfId="1" applyNumberFormat="1" applyFont="1" applyFill="1" applyBorder="1" applyAlignment="1" applyProtection="1">
      <alignment horizontal="center" wrapText="1"/>
    </xf>
    <xf numFmtId="10" fontId="12" fillId="0" borderId="1" xfId="3" applyNumberFormat="1" applyFont="1" applyFill="1" applyBorder="1" applyAlignment="1" applyProtection="1">
      <alignment horizontal="center" wrapText="1"/>
      <protection locked="0"/>
    </xf>
    <xf numFmtId="49" fontId="9" fillId="0" borderId="1" xfId="0" applyNumberFormat="1" applyFont="1" applyFill="1" applyBorder="1" applyAlignment="1" applyProtection="1">
      <alignment horizontal="center"/>
      <protection locked="0"/>
    </xf>
    <xf numFmtId="49" fontId="9" fillId="0" borderId="1" xfId="0" applyNumberFormat="1" applyFont="1" applyFill="1" applyBorder="1" applyProtection="1">
      <protection locked="0"/>
    </xf>
    <xf numFmtId="49" fontId="0" fillId="0" borderId="0" xfId="0" applyNumberFormat="1" applyFill="1" applyProtection="1">
      <protection locked="0"/>
    </xf>
    <xf numFmtId="49" fontId="12" fillId="0" borderId="1" xfId="0" applyNumberFormat="1" applyFont="1" applyFill="1" applyBorder="1" applyAlignment="1" applyProtection="1">
      <alignment horizontal="center"/>
      <protection locked="0"/>
    </xf>
    <xf numFmtId="49" fontId="12" fillId="0" borderId="1" xfId="0" applyNumberFormat="1" applyFont="1" applyFill="1" applyBorder="1" applyProtection="1">
      <protection locked="0"/>
    </xf>
    <xf numFmtId="165" fontId="12" fillId="0" borderId="4" xfId="1" applyNumberFormat="1" applyFont="1" applyFill="1" applyBorder="1" applyAlignment="1" applyProtection="1">
      <alignment wrapText="1"/>
      <protection locked="0"/>
    </xf>
    <xf numFmtId="49" fontId="12" fillId="0" borderId="3" xfId="0" applyNumberFormat="1" applyFont="1" applyFill="1" applyBorder="1" applyProtection="1">
      <protection locked="0"/>
    </xf>
    <xf numFmtId="165" fontId="9" fillId="0" borderId="1" xfId="1" applyNumberFormat="1" applyFont="1" applyFill="1" applyBorder="1" applyAlignment="1" applyProtection="1">
      <alignment horizontal="center"/>
      <protection locked="0"/>
    </xf>
    <xf numFmtId="14" fontId="18" fillId="0" borderId="6" xfId="1" applyNumberFormat="1" applyFont="1" applyFill="1" applyBorder="1" applyAlignment="1" applyProtection="1">
      <alignment horizontal="center" wrapText="1"/>
    </xf>
    <xf numFmtId="164" fontId="18" fillId="0" borderId="6" xfId="1" applyFont="1" applyFill="1" applyBorder="1" applyAlignment="1" applyProtection="1">
      <alignment horizontal="center" wrapText="1"/>
    </xf>
    <xf numFmtId="49" fontId="18" fillId="0" borderId="6" xfId="0" applyNumberFormat="1" applyFont="1" applyFill="1" applyBorder="1" applyAlignment="1">
      <alignment wrapText="1"/>
    </xf>
    <xf numFmtId="49" fontId="17" fillId="0" borderId="0" xfId="0" applyNumberFormat="1" applyFont="1" applyFill="1"/>
    <xf numFmtId="14" fontId="18" fillId="0" borderId="6" xfId="1" applyNumberFormat="1" applyFont="1" applyFill="1" applyBorder="1" applyAlignment="1" applyProtection="1">
      <alignment horizontal="center" vertical="center" wrapText="1"/>
    </xf>
    <xf numFmtId="164" fontId="18" fillId="0" borderId="6" xfId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Alignment="1">
      <alignment horizontal="center" wrapText="1"/>
    </xf>
    <xf numFmtId="49" fontId="11" fillId="0" borderId="0" xfId="0" applyNumberFormat="1" applyFont="1" applyFill="1" applyAlignment="1">
      <alignment horizontal="center" wrapText="1"/>
    </xf>
    <xf numFmtId="49" fontId="11" fillId="0" borderId="0" xfId="0" applyNumberFormat="1" applyFont="1" applyFill="1" applyAlignment="1">
      <alignment wrapText="1"/>
    </xf>
    <xf numFmtId="0" fontId="10" fillId="0" borderId="0" xfId="0" applyFont="1" applyFill="1" applyAlignment="1">
      <alignment horizontal="center" wrapText="1"/>
    </xf>
    <xf numFmtId="49" fontId="11" fillId="0" borderId="0" xfId="0" applyNumberFormat="1" applyFont="1" applyFill="1"/>
    <xf numFmtId="165" fontId="10" fillId="0" borderId="0" xfId="1" applyNumberFormat="1" applyFont="1" applyFill="1" applyAlignment="1" applyProtection="1">
      <alignment horizontal="center" wrapText="1"/>
    </xf>
    <xf numFmtId="49" fontId="5" fillId="0" borderId="0" xfId="0" applyNumberFormat="1" applyFont="1" applyFill="1" applyAlignment="1">
      <alignment wrapText="1"/>
    </xf>
    <xf numFmtId="164" fontId="10" fillId="0" borderId="0" xfId="1" applyFont="1" applyFill="1" applyAlignment="1" applyProtection="1">
      <alignment horizontal="center" wrapText="1"/>
    </xf>
    <xf numFmtId="3" fontId="0" fillId="0" borderId="0" xfId="0" applyNumberFormat="1" applyFill="1"/>
    <xf numFmtId="3" fontId="0" fillId="0" borderId="0" xfId="0" applyNumberFormat="1" applyFill="1" applyAlignment="1">
      <alignment horizontal="center"/>
    </xf>
    <xf numFmtId="49" fontId="17" fillId="0" borderId="7" xfId="0" applyNumberFormat="1" applyFont="1" applyFill="1" applyBorder="1" applyAlignment="1">
      <alignment horizontal="right"/>
    </xf>
    <xf numFmtId="49" fontId="7" fillId="0" borderId="11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165" fontId="12" fillId="0" borderId="1" xfId="1" applyNumberFormat="1" applyFont="1" applyFill="1" applyBorder="1" applyAlignment="1" applyProtection="1">
      <alignment horizontal="center" vertical="center"/>
    </xf>
    <xf numFmtId="10" fontId="12" fillId="0" borderId="1" xfId="3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Alignment="1" applyProtection="1">
      <alignment vertical="center"/>
      <protection locked="0"/>
    </xf>
    <xf numFmtId="3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vertical="center"/>
      <protection locked="0"/>
    </xf>
    <xf numFmtId="3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 applyProtection="1">
      <alignment vertical="center"/>
      <protection locked="0"/>
    </xf>
    <xf numFmtId="165" fontId="12" fillId="0" borderId="4" xfId="1" applyNumberFormat="1" applyFont="1" applyFill="1" applyBorder="1" applyAlignment="1" applyProtection="1">
      <alignment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18" fillId="0" borderId="6" xfId="0" applyNumberFormat="1" applyFont="1" applyFill="1" applyBorder="1" applyAlignment="1">
      <alignment vertical="center" wrapText="1"/>
    </xf>
    <xf numFmtId="49" fontId="17" fillId="0" borderId="0" xfId="0" applyNumberFormat="1" applyFont="1" applyFill="1" applyAlignment="1">
      <alignment vertical="center"/>
    </xf>
    <xf numFmtId="49" fontId="10" fillId="0" borderId="0" xfId="0" applyNumberFormat="1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49" fontId="0" fillId="0" borderId="0" xfId="0" applyNumberFormat="1" applyFill="1" applyAlignment="1">
      <alignment vertical="center"/>
    </xf>
    <xf numFmtId="49" fontId="11" fillId="0" borderId="0" xfId="0" applyNumberFormat="1" applyFont="1" applyFill="1" applyAlignment="1">
      <alignment vertical="center"/>
    </xf>
    <xf numFmtId="165" fontId="10" fillId="0" borderId="0" xfId="1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>
      <alignment vertical="center" wrapText="1"/>
    </xf>
    <xf numFmtId="164" fontId="10" fillId="0" borderId="0" xfId="1" applyFont="1" applyFill="1" applyAlignment="1" applyProtection="1">
      <alignment horizontal="center" vertical="center" wrapText="1"/>
    </xf>
    <xf numFmtId="164" fontId="0" fillId="0" borderId="0" xfId="1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justify" vertical="center"/>
    </xf>
    <xf numFmtId="49" fontId="0" fillId="0" borderId="0" xfId="0" applyNumberFormat="1" applyFill="1" applyAlignment="1">
      <alignment horizontal="left"/>
    </xf>
    <xf numFmtId="1" fontId="0" fillId="0" borderId="0" xfId="0" applyNumberFormat="1" applyFill="1" applyAlignment="1">
      <alignment horizontal="center"/>
    </xf>
    <xf numFmtId="0" fontId="14" fillId="0" borderId="0" xfId="0" applyFont="1" applyFill="1" applyAlignment="1">
      <alignment horizontal="justify" vertical="center"/>
    </xf>
    <xf numFmtId="0" fontId="7" fillId="0" borderId="1" xfId="0" applyFont="1" applyFill="1" applyBorder="1" applyAlignment="1">
      <alignment horizontal="center" vertical="center" wrapText="1"/>
    </xf>
    <xf numFmtId="49" fontId="15" fillId="0" borderId="0" xfId="0" applyNumberFormat="1" applyFont="1" applyFill="1"/>
    <xf numFmtId="0" fontId="0" fillId="0" borderId="0" xfId="0" applyFill="1"/>
    <xf numFmtId="165" fontId="7" fillId="0" borderId="12" xfId="1" applyNumberFormat="1" applyFont="1" applyFill="1" applyBorder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15" fillId="0" borderId="1" xfId="1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/>
      <protection locked="0"/>
    </xf>
    <xf numFmtId="49" fontId="7" fillId="0" borderId="1" xfId="0" applyNumberFormat="1" applyFont="1" applyFill="1" applyBorder="1" applyAlignment="1" applyProtection="1">
      <alignment horizontal="left"/>
      <protection locked="0"/>
    </xf>
    <xf numFmtId="165" fontId="7" fillId="0" borderId="1" xfId="1" applyNumberFormat="1" applyFont="1" applyFill="1" applyBorder="1" applyAlignment="1" applyProtection="1">
      <alignment horizontal="left"/>
      <protection locked="0"/>
    </xf>
    <xf numFmtId="49" fontId="7" fillId="0" borderId="4" xfId="0" applyNumberFormat="1" applyFont="1" applyFill="1" applyBorder="1" applyAlignment="1" applyProtection="1">
      <alignment horizontal="center"/>
      <protection locked="0"/>
    </xf>
    <xf numFmtId="3" fontId="15" fillId="0" borderId="1" xfId="0" applyNumberFormat="1" applyFont="1" applyFill="1" applyBorder="1" applyAlignment="1" applyProtection="1">
      <alignment horizontal="center"/>
      <protection locked="0"/>
    </xf>
    <xf numFmtId="49" fontId="15" fillId="0" borderId="1" xfId="0" applyNumberFormat="1" applyFont="1" applyFill="1" applyBorder="1" applyAlignment="1" applyProtection="1">
      <alignment horizontal="left"/>
      <protection locked="0"/>
    </xf>
    <xf numFmtId="165" fontId="15" fillId="0" borderId="1" xfId="1" applyNumberFormat="1" applyFont="1" applyFill="1" applyBorder="1" applyAlignment="1" applyProtection="1">
      <alignment horizontal="left"/>
      <protection locked="0"/>
    </xf>
    <xf numFmtId="165" fontId="18" fillId="0" borderId="0" xfId="1" applyNumberFormat="1" applyFont="1" applyFill="1" applyBorder="1" applyAlignment="1">
      <alignment wrapText="1"/>
    </xf>
    <xf numFmtId="165" fontId="10" fillId="0" borderId="0" xfId="1" applyNumberFormat="1" applyFont="1" applyFill="1" applyBorder="1" applyAlignment="1"/>
    <xf numFmtId="165" fontId="10" fillId="0" borderId="0" xfId="1" applyNumberFormat="1" applyFont="1" applyFill="1" applyBorder="1"/>
    <xf numFmtId="0" fontId="4" fillId="0" borderId="0" xfId="0" applyFont="1" applyFill="1" applyAlignment="1">
      <alignment horizontal="center" vertical="center"/>
    </xf>
    <xf numFmtId="0" fontId="17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>
      <alignment horizontal="center" wrapText="1"/>
    </xf>
    <xf numFmtId="165" fontId="0" fillId="0" borderId="0" xfId="0" applyNumberFormat="1" applyFill="1"/>
    <xf numFmtId="0" fontId="16" fillId="0" borderId="7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165" fontId="8" fillId="0" borderId="4" xfId="1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/>
    <xf numFmtId="0" fontId="16" fillId="0" borderId="0" xfId="0" applyFont="1" applyFill="1" applyAlignment="1">
      <alignment horizontal="right"/>
    </xf>
    <xf numFmtId="165" fontId="19" fillId="0" borderId="4" xfId="1" applyNumberFormat="1" applyFont="1" applyFill="1" applyBorder="1" applyAlignment="1">
      <alignment vertical="center" wrapText="1"/>
    </xf>
  </cellXfs>
  <cellStyles count="13">
    <cellStyle name="Comma" xfId="1" builtinId="3"/>
    <cellStyle name="Comma 2" xfId="6" xr:uid="{00000000-0005-0000-0000-000001000000}"/>
    <cellStyle name="Comma 2 2" xfId="10" xr:uid="{00000000-0005-0000-0000-000002000000}"/>
    <cellStyle name="Comma 3" xfId="9" xr:uid="{00000000-0005-0000-0000-000003000000}"/>
    <cellStyle name="Comma 3 2" xfId="12" xr:uid="{E0EA1FF1-B9E0-405E-9571-F09815F5C508}"/>
    <cellStyle name="Normal" xfId="0" builtinId="0"/>
    <cellStyle name="Normal 2" xfId="4" xr:uid="{00000000-0005-0000-0000-000005000000}"/>
    <cellStyle name="Normal 2 2" xfId="2" xr:uid="{00000000-0005-0000-0000-000006000000}"/>
    <cellStyle name="Normal 3" xfId="5" xr:uid="{00000000-0005-0000-0000-000007000000}"/>
    <cellStyle name="Normal 3 2" xfId="7" xr:uid="{00000000-0005-0000-0000-000008000000}"/>
    <cellStyle name="Normal 3 3" xfId="11" xr:uid="{0E024BEB-1D9D-40CA-85F4-2D554756C142}"/>
    <cellStyle name="Normal 4" xfId="8" xr:uid="{00000000-0005-0000-0000-000009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19" name="Text Box 1">
          <a:extLst>
            <a:ext uri="{FF2B5EF4-FFF2-40B4-BE49-F238E27FC236}">
              <a16:creationId xmlns:a16="http://schemas.microsoft.com/office/drawing/2014/main" id="{00000000-0008-0000-0800-00008FA50100}"/>
            </a:ext>
          </a:extLst>
        </xdr:cNvPr>
        <xdr:cNvSpPr txBox="1">
          <a:spLocks noChangeArrowheads="1"/>
        </xdr:cNvSpPr>
      </xdr:nvSpPr>
      <xdr:spPr bwMode="auto">
        <a:xfrm>
          <a:off x="3181350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0" name="Text Box 1">
          <a:extLst>
            <a:ext uri="{FF2B5EF4-FFF2-40B4-BE49-F238E27FC236}">
              <a16:creationId xmlns:a16="http://schemas.microsoft.com/office/drawing/2014/main" id="{00000000-0008-0000-0800-000090A50100}"/>
            </a:ext>
          </a:extLst>
        </xdr:cNvPr>
        <xdr:cNvSpPr txBox="1">
          <a:spLocks noChangeArrowheads="1"/>
        </xdr:cNvSpPr>
      </xdr:nvSpPr>
      <xdr:spPr bwMode="auto">
        <a:xfrm>
          <a:off x="3181350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1" name="Text Box 1">
          <a:extLst>
            <a:ext uri="{FF2B5EF4-FFF2-40B4-BE49-F238E27FC236}">
              <a16:creationId xmlns:a16="http://schemas.microsoft.com/office/drawing/2014/main" id="{00000000-0008-0000-0800-000091A50100}"/>
            </a:ext>
          </a:extLst>
        </xdr:cNvPr>
        <xdr:cNvSpPr txBox="1">
          <a:spLocks noChangeArrowheads="1"/>
        </xdr:cNvSpPr>
      </xdr:nvSpPr>
      <xdr:spPr bwMode="auto">
        <a:xfrm>
          <a:off x="3181350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2" name="Text Box 1">
          <a:extLst>
            <a:ext uri="{FF2B5EF4-FFF2-40B4-BE49-F238E27FC236}">
              <a16:creationId xmlns:a16="http://schemas.microsoft.com/office/drawing/2014/main" id="{00000000-0008-0000-0800-000092A50100}"/>
            </a:ext>
          </a:extLst>
        </xdr:cNvPr>
        <xdr:cNvSpPr txBox="1">
          <a:spLocks noChangeArrowheads="1"/>
        </xdr:cNvSpPr>
      </xdr:nvSpPr>
      <xdr:spPr bwMode="auto">
        <a:xfrm>
          <a:off x="3181350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3" name="Text Box 1">
          <a:extLst>
            <a:ext uri="{FF2B5EF4-FFF2-40B4-BE49-F238E27FC236}">
              <a16:creationId xmlns:a16="http://schemas.microsoft.com/office/drawing/2014/main" id="{00000000-0008-0000-0800-000093A50100}"/>
            </a:ext>
          </a:extLst>
        </xdr:cNvPr>
        <xdr:cNvSpPr txBox="1">
          <a:spLocks noChangeArrowheads="1"/>
        </xdr:cNvSpPr>
      </xdr:nvSpPr>
      <xdr:spPr bwMode="auto">
        <a:xfrm>
          <a:off x="3181350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4" name="Text Box 1">
          <a:extLst>
            <a:ext uri="{FF2B5EF4-FFF2-40B4-BE49-F238E27FC236}">
              <a16:creationId xmlns:a16="http://schemas.microsoft.com/office/drawing/2014/main" id="{00000000-0008-0000-0800-000094A50100}"/>
            </a:ext>
          </a:extLst>
        </xdr:cNvPr>
        <xdr:cNvSpPr txBox="1">
          <a:spLocks noChangeArrowheads="1"/>
        </xdr:cNvSpPr>
      </xdr:nvSpPr>
      <xdr:spPr bwMode="auto">
        <a:xfrm>
          <a:off x="3181350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2085" name="Text Box 1">
          <a:extLst>
            <a:ext uri="{FF2B5EF4-FFF2-40B4-BE49-F238E27FC236}">
              <a16:creationId xmlns:a16="http://schemas.microsoft.com/office/drawing/2014/main" id="{00000000-0008-0000-0A00-0000C58E0100}"/>
            </a:ext>
          </a:extLst>
        </xdr:cNvPr>
        <xdr:cNvSpPr txBox="1">
          <a:spLocks noChangeArrowheads="1"/>
        </xdr:cNvSpPr>
      </xdr:nvSpPr>
      <xdr:spPr bwMode="auto">
        <a:xfrm>
          <a:off x="1924050" y="104775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2086" name="Text Box 1">
          <a:extLst>
            <a:ext uri="{FF2B5EF4-FFF2-40B4-BE49-F238E27FC236}">
              <a16:creationId xmlns:a16="http://schemas.microsoft.com/office/drawing/2014/main" id="{00000000-0008-0000-0A00-0000C68E0100}"/>
            </a:ext>
          </a:extLst>
        </xdr:cNvPr>
        <xdr:cNvSpPr txBox="1">
          <a:spLocks noChangeArrowheads="1"/>
        </xdr:cNvSpPr>
      </xdr:nvSpPr>
      <xdr:spPr bwMode="auto">
        <a:xfrm>
          <a:off x="1924050" y="104775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2087" name="Text Box 1">
          <a:extLst>
            <a:ext uri="{FF2B5EF4-FFF2-40B4-BE49-F238E27FC236}">
              <a16:creationId xmlns:a16="http://schemas.microsoft.com/office/drawing/2014/main" id="{00000000-0008-0000-0A00-0000C78E0100}"/>
            </a:ext>
          </a:extLst>
        </xdr:cNvPr>
        <xdr:cNvSpPr txBox="1">
          <a:spLocks noChangeArrowheads="1"/>
        </xdr:cNvSpPr>
      </xdr:nvSpPr>
      <xdr:spPr bwMode="auto">
        <a:xfrm>
          <a:off x="1924050" y="104775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85725</xdr:colOff>
      <xdr:row>1</xdr:row>
      <xdr:rowOff>35052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605A384-642B-4B94-8449-58C96839D523}"/>
            </a:ext>
          </a:extLst>
        </xdr:cNvPr>
        <xdr:cNvSpPr txBox="1">
          <a:spLocks noChangeArrowheads="1"/>
        </xdr:cNvSpPr>
      </xdr:nvSpPr>
      <xdr:spPr bwMode="auto">
        <a:xfrm>
          <a:off x="2486025" y="742950"/>
          <a:ext cx="85725" cy="35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guyen%20Duong\CHV%20Hu&#7879;\N&#259;m%202023\07%20TH&#193;NG\DS%20&#193;N%20KTT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ew%20folder\B&#193;O%20C&#193;O%20TK%202020\04%20Th&#225;ng\BCTK%20TT08\CHV%20C&#7909;c\BCTK%20CHV%20THIET%2004%20NAM%2020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guyen%20Duong\C&#244;%20Nam\TDNH%20K&#7922;%2009%20THANG%20-%20CHV..NAM..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%20-%20may%20cu\00%20-%20VAN%20PHONG\2026\THONG%20KE%20TOAN%20TINH\06%20thang%202026\1%20-%20Thanh%20Hoa%20BCTK%2006%20thang%202026%20-%20ten%20CHV.xlsx" TargetMode="External"/><Relationship Id="rId1" Type="http://schemas.openxmlformats.org/officeDocument/2006/relationships/externalLinkPath" Target="file:///D:\D%20-%20may%20cu\00%20-%20VAN%20PHONG\2026\THONG%20KE%20TOAN%20TINH\06%20thang%202026\1%20-%20Thanh%20Hoa%20BCTK%2006%20thang%202026%20-%20ten%20CHV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\Documents\Zalo%20Received%20Files\Thong%20tu%2005\Thong%20tu%2005-12%20bieu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am%202023\04.%20Xay%20dung%20van%20ban%20de%20an\48.T&#224;i%20li&#7879;u%20sau%20tham%20dinh\DTTT%2030_8_2023%20da%20sua\Bieu%20mau%20TKTHADS%2028.4.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am Nhũng_ 06T.2023"/>
      <sheetName val="KINH TẾ 6T.2023"/>
      <sheetName val="DULIEU"/>
    </sheet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hai báo"/>
      <sheetName val="HUONG DAN"/>
      <sheetName val="Du lieu"/>
      <sheetName val="Mau 1"/>
      <sheetName val="PT 1"/>
      <sheetName val="Mau 2"/>
      <sheetName val="PT 2"/>
      <sheetName val="Mau 3M"/>
      <sheetName val="PT 3M"/>
      <sheetName val="Mau 4M"/>
      <sheetName val="PT 4M"/>
      <sheetName val="Mau 5M"/>
      <sheetName val="1+2"/>
      <sheetName val="BCTK CHV THIET 04 NAM 2020"/>
      <sheetName val="Địa bàn"/>
      <sheetName val="DULIEU"/>
      <sheetName val="Tham Nhũng_ 06T.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hsach"/>
      <sheetName val="Danhsach1"/>
      <sheetName val="Nguyen_nhan"/>
      <sheetName val="TCTD"/>
      <sheetName val="TK_theonguyennhan"/>
      <sheetName val="TK_theoTCTD"/>
      <sheetName val="Khai báo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T"/>
      <sheetName val="01"/>
      <sheetName val="PT01"/>
      <sheetName val="02"/>
      <sheetName val="PT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PLViecChuaDieuKien"/>
      <sheetName val="PLTienChuaDieuKien"/>
    </sheetNames>
    <sheetDataSet>
      <sheetData sheetId="0">
        <row r="2">
          <cell r="C2" t="str">
            <v xml:space="preserve">Đơn vị, người báo cáo: 
Đơn vị nhận báo cáo: </v>
          </cell>
        </row>
        <row r="3">
          <cell r="C3" t="str">
            <v>Trần Văn Dũng</v>
          </cell>
        </row>
        <row r="5">
          <cell r="C5" t="str">
            <v>TRƯỞNG THI HÀNH ÁN DÂN SỰ</v>
          </cell>
        </row>
        <row r="6">
          <cell r="C6" t="str">
            <v>Đào Tuấn Linh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T"/>
      <sheetName val="01"/>
      <sheetName val="PT01"/>
      <sheetName val="02"/>
      <sheetName val="PT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PLViecChuaDieuKien"/>
      <sheetName val="PLTienChuaDieuKien"/>
    </sheetNames>
    <sheetDataSet>
      <sheetData sheetId="0" refreshError="1">
        <row r="2">
          <cell r="C2" t="str">
            <v xml:space="preserve">Đơn vị, người báo cáo: 
Đơn vị nhận báo cáo: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T"/>
      <sheetName val="01"/>
      <sheetName val="PT01"/>
      <sheetName val="02"/>
      <sheetName val="02 (bỏ)"/>
      <sheetName val="PT02"/>
      <sheetName val="03"/>
      <sheetName val="03 (bỏ)"/>
      <sheetName val="04"/>
      <sheetName val="04 (bỏ)"/>
      <sheetName val="05"/>
      <sheetName val="05 (bỏ)"/>
      <sheetName val="06"/>
      <sheetName val="07"/>
      <sheetName val="08"/>
      <sheetName val="09"/>
      <sheetName val="10"/>
      <sheetName val="11"/>
      <sheetName val="12"/>
      <sheetName val="13"/>
    </sheetNames>
    <sheetDataSet>
      <sheetData sheetId="0">
        <row r="2">
          <cell r="C2" t="str">
            <v xml:space="preserve">Đơn vị, người báo cáo: 
Đơn vị nhận báo cáo: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view="pageBreakPreview" zoomScale="130" zoomScaleSheetLayoutView="130" workbookViewId="0">
      <selection activeCell="E9" sqref="E9"/>
    </sheetView>
  </sheetViews>
  <sheetFormatPr defaultColWidth="8.875" defaultRowHeight="15.75" x14ac:dyDescent="0.25"/>
  <cols>
    <col min="1" max="1" width="8.875" customWidth="1"/>
    <col min="2" max="2" width="19" customWidth="1"/>
    <col min="3" max="3" width="57.375" customWidth="1"/>
    <col min="4" max="4" width="23.375" customWidth="1"/>
    <col min="5" max="5" width="20.125" customWidth="1"/>
  </cols>
  <sheetData>
    <row r="1" spans="1:3" ht="38.25" customHeight="1" x14ac:dyDescent="0.3">
      <c r="A1" s="150" t="s">
        <v>54</v>
      </c>
      <c r="B1" s="150"/>
      <c r="C1" s="5" t="s">
        <v>55</v>
      </c>
    </row>
    <row r="2" spans="1:3" ht="48.75" customHeight="1" x14ac:dyDescent="0.25">
      <c r="A2" s="151" t="s">
        <v>62</v>
      </c>
      <c r="B2" s="151"/>
      <c r="C2" s="4" t="s">
        <v>65</v>
      </c>
    </row>
    <row r="3" spans="1:3" x14ac:dyDescent="0.25">
      <c r="A3" s="153" t="s">
        <v>58</v>
      </c>
      <c r="B3" s="1" t="s">
        <v>60</v>
      </c>
      <c r="C3" s="2" t="s">
        <v>272</v>
      </c>
    </row>
    <row r="4" spans="1:3" x14ac:dyDescent="0.25">
      <c r="A4" s="153"/>
      <c r="B4" s="1" t="s">
        <v>59</v>
      </c>
      <c r="C4" s="3" t="s">
        <v>339</v>
      </c>
    </row>
    <row r="5" spans="1:3" x14ac:dyDescent="0.25">
      <c r="A5" s="153"/>
      <c r="B5" s="1" t="s">
        <v>57</v>
      </c>
      <c r="C5" s="2" t="s">
        <v>298</v>
      </c>
    </row>
    <row r="6" spans="1:3" x14ac:dyDescent="0.25">
      <c r="A6" s="154" t="s">
        <v>56</v>
      </c>
      <c r="B6" s="1" t="s">
        <v>61</v>
      </c>
      <c r="C6" s="2" t="s">
        <v>250</v>
      </c>
    </row>
    <row r="7" spans="1:3" x14ac:dyDescent="0.25">
      <c r="A7" s="154"/>
      <c r="B7" s="1" t="s">
        <v>59</v>
      </c>
      <c r="C7" s="2" t="s">
        <v>339</v>
      </c>
    </row>
    <row r="8" spans="1:3" ht="52.5" customHeight="1" x14ac:dyDescent="0.25">
      <c r="A8" s="152" t="s">
        <v>102</v>
      </c>
      <c r="B8" s="152"/>
      <c r="C8" s="152"/>
    </row>
  </sheetData>
  <mergeCells count="5">
    <mergeCell ref="A1:B1"/>
    <mergeCell ref="A2:B2"/>
    <mergeCell ref="A8:C8"/>
    <mergeCell ref="A3:A5"/>
    <mergeCell ref="A6:A7"/>
  </mergeCells>
  <phoneticPr fontId="8" type="noConversion"/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U7"/>
  <sheetViews>
    <sheetView tabSelected="1" view="pageBreakPreview" zoomScale="90" zoomScaleSheetLayoutView="90" workbookViewId="0">
      <selection activeCell="U8" sqref="U8"/>
    </sheetView>
  </sheetViews>
  <sheetFormatPr defaultRowHeight="15.75" x14ac:dyDescent="0.25"/>
  <cols>
    <col min="1" max="1" width="3.5" customWidth="1"/>
    <col min="2" max="2" width="16.375" customWidth="1"/>
    <col min="3" max="3" width="10.875" customWidth="1"/>
    <col min="4" max="8" width="7.25" customWidth="1"/>
    <col min="9" max="9" width="8.75" customWidth="1"/>
    <col min="10" max="10" width="8.5" customWidth="1"/>
    <col min="11" max="11" width="10.625" customWidth="1"/>
    <col min="12" max="18" width="10.25" customWidth="1"/>
    <col min="19" max="21" width="16.75" style="19" customWidth="1"/>
  </cols>
  <sheetData>
    <row r="1" spans="1:21" s="6" customFormat="1" ht="21.75" customHeight="1" x14ac:dyDescent="0.25">
      <c r="A1" s="338" t="s">
        <v>92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18"/>
      <c r="T1" s="18"/>
      <c r="U1" s="18"/>
    </row>
    <row r="2" spans="1:21" s="6" customFormat="1" ht="21.75" customHeight="1" x14ac:dyDescent="0.25">
      <c r="A2" s="339" t="s">
        <v>340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18"/>
      <c r="T2" s="18"/>
      <c r="U2" s="18"/>
    </row>
    <row r="3" spans="1:21" x14ac:dyDescent="0.25">
      <c r="A3" s="323"/>
      <c r="B3" s="323"/>
      <c r="C3" s="340"/>
      <c r="D3" s="340"/>
      <c r="E3" s="340"/>
      <c r="F3" s="340"/>
      <c r="G3" s="340"/>
      <c r="H3" s="340"/>
      <c r="I3" s="340"/>
      <c r="J3" s="340"/>
      <c r="K3" s="351"/>
      <c r="L3" s="323"/>
      <c r="M3" s="323"/>
      <c r="N3" s="323"/>
      <c r="O3" s="352" t="s">
        <v>89</v>
      </c>
      <c r="P3" s="352"/>
      <c r="Q3" s="352"/>
      <c r="R3" s="352"/>
    </row>
    <row r="4" spans="1:21" ht="15.75" customHeight="1" x14ac:dyDescent="0.25">
      <c r="A4" s="248" t="s">
        <v>87</v>
      </c>
      <c r="B4" s="243" t="s">
        <v>88</v>
      </c>
      <c r="C4" s="243" t="s">
        <v>93</v>
      </c>
      <c r="D4" s="343" t="s">
        <v>90</v>
      </c>
      <c r="E4" s="343"/>
      <c r="F4" s="343"/>
      <c r="G4" s="343"/>
      <c r="H4" s="343"/>
      <c r="I4" s="343"/>
      <c r="J4" s="343"/>
      <c r="K4" s="243" t="s">
        <v>94</v>
      </c>
      <c r="L4" s="343" t="s">
        <v>90</v>
      </c>
      <c r="M4" s="343"/>
      <c r="N4" s="343"/>
      <c r="O4" s="343"/>
      <c r="P4" s="343"/>
      <c r="Q4" s="343"/>
      <c r="R4" s="343"/>
    </row>
    <row r="5" spans="1:21" ht="88.5" customHeight="1" x14ac:dyDescent="0.25">
      <c r="A5" s="257"/>
      <c r="B5" s="243"/>
      <c r="C5" s="243"/>
      <c r="D5" s="347" t="s">
        <v>23</v>
      </c>
      <c r="E5" s="348" t="s">
        <v>25</v>
      </c>
      <c r="F5" s="347" t="s">
        <v>22</v>
      </c>
      <c r="G5" s="347" t="s">
        <v>24</v>
      </c>
      <c r="H5" s="348" t="s">
        <v>21</v>
      </c>
      <c r="I5" s="347" t="s">
        <v>71</v>
      </c>
      <c r="J5" s="347" t="s">
        <v>68</v>
      </c>
      <c r="K5" s="243"/>
      <c r="L5" s="347" t="s">
        <v>23</v>
      </c>
      <c r="M5" s="348" t="s">
        <v>25</v>
      </c>
      <c r="N5" s="347" t="s">
        <v>22</v>
      </c>
      <c r="O5" s="347" t="s">
        <v>24</v>
      </c>
      <c r="P5" s="348" t="s">
        <v>21</v>
      </c>
      <c r="Q5" s="347" t="s">
        <v>71</v>
      </c>
      <c r="R5" s="347" t="s">
        <v>68</v>
      </c>
    </row>
    <row r="6" spans="1:21" ht="15.75" customHeight="1" x14ac:dyDescent="0.25">
      <c r="A6" s="349"/>
      <c r="B6" s="349" t="s">
        <v>3</v>
      </c>
      <c r="C6" s="350">
        <v>1</v>
      </c>
      <c r="D6" s="7">
        <v>2</v>
      </c>
      <c r="E6" s="350">
        <v>3</v>
      </c>
      <c r="F6" s="7">
        <v>4</v>
      </c>
      <c r="G6" s="350">
        <v>5</v>
      </c>
      <c r="H6" s="7">
        <v>6</v>
      </c>
      <c r="I6" s="350">
        <v>7</v>
      </c>
      <c r="J6" s="7">
        <v>8</v>
      </c>
      <c r="K6" s="350">
        <v>9</v>
      </c>
      <c r="L6" s="7">
        <v>10</v>
      </c>
      <c r="M6" s="350">
        <v>11</v>
      </c>
      <c r="N6" s="7">
        <v>12</v>
      </c>
      <c r="O6" s="350">
        <v>13</v>
      </c>
      <c r="P6" s="7">
        <v>14</v>
      </c>
      <c r="Q6" s="350">
        <v>15</v>
      </c>
      <c r="R6" s="7">
        <v>16</v>
      </c>
    </row>
    <row r="7" spans="1:21" x14ac:dyDescent="0.25">
      <c r="A7" s="8"/>
      <c r="B7" s="9" t="s">
        <v>6</v>
      </c>
      <c r="C7" s="353">
        <v>107969549.91499999</v>
      </c>
      <c r="D7" s="353">
        <v>2984055</v>
      </c>
      <c r="E7" s="353">
        <v>0</v>
      </c>
      <c r="F7" s="353">
        <v>310465</v>
      </c>
      <c r="G7" s="353">
        <v>28698</v>
      </c>
      <c r="H7" s="353">
        <v>6080511.915</v>
      </c>
      <c r="I7" s="353">
        <v>2210779</v>
      </c>
      <c r="J7" s="353">
        <v>96355041</v>
      </c>
      <c r="K7" s="353">
        <v>806343312.47399998</v>
      </c>
      <c r="L7" s="353">
        <v>448919389.30000001</v>
      </c>
      <c r="M7" s="353">
        <v>470907</v>
      </c>
      <c r="N7" s="353">
        <v>4322397</v>
      </c>
      <c r="O7" s="353">
        <v>785486</v>
      </c>
      <c r="P7" s="353">
        <v>278152459.47399998</v>
      </c>
      <c r="Q7" s="353">
        <v>39571442</v>
      </c>
      <c r="R7" s="353">
        <v>34121231.700000003</v>
      </c>
    </row>
  </sheetData>
  <sheetProtection formatCells="0" formatColumns="0" formatRows="0" insertColumns="0" insertRows="0"/>
  <mergeCells count="10">
    <mergeCell ref="A1:R1"/>
    <mergeCell ref="A2:R2"/>
    <mergeCell ref="O3:R3"/>
    <mergeCell ref="A4:A5"/>
    <mergeCell ref="B4:B5"/>
    <mergeCell ref="C4:C5"/>
    <mergeCell ref="D4:J4"/>
    <mergeCell ref="K4:K5"/>
    <mergeCell ref="L4:R4"/>
    <mergeCell ref="C3:J3"/>
  </mergeCells>
  <pageMargins left="0.4" right="0.36" top="0.45" bottom="0.49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T148"/>
  <sheetViews>
    <sheetView view="pageBreakPreview" topLeftCell="A118" zoomScale="70" zoomScaleSheetLayoutView="70" workbookViewId="0">
      <selection activeCell="Z129" sqref="Z129"/>
    </sheetView>
  </sheetViews>
  <sheetFormatPr defaultColWidth="9" defaultRowHeight="15.75" x14ac:dyDescent="0.25"/>
  <cols>
    <col min="1" max="1" width="4.125" style="235" customWidth="1"/>
    <col min="2" max="2" width="20" style="235" customWidth="1"/>
    <col min="3" max="3" width="8.125" style="235" customWidth="1"/>
    <col min="4" max="4" width="11.375" style="235" customWidth="1"/>
    <col min="5" max="5" width="8.125" style="235" customWidth="1"/>
    <col min="6" max="6" width="6.875" style="235" customWidth="1"/>
    <col min="7" max="12" width="8.125" style="235" customWidth="1"/>
    <col min="13" max="14" width="8.125" style="239" customWidth="1"/>
    <col min="15" max="15" width="8.75" style="239" customWidth="1"/>
    <col min="16" max="16" width="8.125" style="239" customWidth="1"/>
    <col min="17" max="17" width="6.625" style="239" customWidth="1"/>
    <col min="18" max="18" width="8.125" style="239" customWidth="1"/>
    <col min="19" max="19" width="9.5" style="239" customWidth="1"/>
    <col min="20" max="20" width="8.375" style="239" customWidth="1"/>
    <col min="21" max="16384" width="9" style="235"/>
  </cols>
  <sheetData>
    <row r="1" spans="1:20" ht="65.25" customHeight="1" x14ac:dyDescent="0.25">
      <c r="A1" s="233" t="s">
        <v>72</v>
      </c>
      <c r="B1" s="233"/>
      <c r="C1" s="233"/>
      <c r="D1" s="233"/>
      <c r="E1" s="234" t="s">
        <v>341</v>
      </c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148" t="s">
        <v>65</v>
      </c>
      <c r="Q1" s="148"/>
      <c r="R1" s="148"/>
      <c r="S1" s="148"/>
      <c r="T1" s="148"/>
    </row>
    <row r="2" spans="1:20" ht="17.25" customHeight="1" x14ac:dyDescent="0.25">
      <c r="B2" s="236"/>
      <c r="C2" s="236"/>
      <c r="I2" s="237"/>
      <c r="J2" s="238"/>
      <c r="K2" s="238"/>
      <c r="L2" s="238"/>
      <c r="O2" s="240"/>
      <c r="P2" s="240"/>
      <c r="Q2" s="290" t="s">
        <v>67</v>
      </c>
      <c r="R2" s="290"/>
      <c r="S2" s="290"/>
      <c r="T2" s="290"/>
    </row>
    <row r="3" spans="1:20" s="249" customFormat="1" ht="15.75" customHeight="1" x14ac:dyDescent="0.25">
      <c r="A3" s="242" t="s">
        <v>45</v>
      </c>
      <c r="B3" s="242" t="s">
        <v>46</v>
      </c>
      <c r="C3" s="243" t="s">
        <v>44</v>
      </c>
      <c r="D3" s="243" t="s">
        <v>4</v>
      </c>
      <c r="E3" s="243"/>
      <c r="F3" s="243" t="s">
        <v>77</v>
      </c>
      <c r="G3" s="243" t="s">
        <v>66</v>
      </c>
      <c r="H3" s="243" t="s">
        <v>26</v>
      </c>
      <c r="I3" s="291" t="s">
        <v>4</v>
      </c>
      <c r="J3" s="292"/>
      <c r="K3" s="292"/>
      <c r="L3" s="292"/>
      <c r="M3" s="292"/>
      <c r="N3" s="292"/>
      <c r="O3" s="292"/>
      <c r="P3" s="292"/>
      <c r="Q3" s="292"/>
      <c r="R3" s="293"/>
      <c r="S3" s="247" t="s">
        <v>82</v>
      </c>
      <c r="T3" s="248" t="s">
        <v>48</v>
      </c>
    </row>
    <row r="4" spans="1:20" s="249" customFormat="1" ht="15.75" customHeight="1" x14ac:dyDescent="0.25">
      <c r="A4" s="250"/>
      <c r="B4" s="250"/>
      <c r="C4" s="243"/>
      <c r="D4" s="243" t="s">
        <v>84</v>
      </c>
      <c r="E4" s="243" t="s">
        <v>31</v>
      </c>
      <c r="F4" s="243"/>
      <c r="G4" s="243"/>
      <c r="H4" s="243"/>
      <c r="I4" s="243" t="s">
        <v>30</v>
      </c>
      <c r="J4" s="244" t="s">
        <v>4</v>
      </c>
      <c r="K4" s="245"/>
      <c r="L4" s="245"/>
      <c r="M4" s="245"/>
      <c r="N4" s="246"/>
      <c r="O4" s="243" t="s">
        <v>76</v>
      </c>
      <c r="P4" s="251" t="s">
        <v>78</v>
      </c>
      <c r="Q4" s="252" t="s">
        <v>81</v>
      </c>
      <c r="R4" s="252" t="s">
        <v>29</v>
      </c>
      <c r="S4" s="253"/>
      <c r="T4" s="254"/>
    </row>
    <row r="5" spans="1:20" s="249" customFormat="1" ht="15.75" customHeight="1" x14ac:dyDescent="0.25">
      <c r="A5" s="250"/>
      <c r="B5" s="250"/>
      <c r="C5" s="243"/>
      <c r="D5" s="243"/>
      <c r="E5" s="243"/>
      <c r="F5" s="243"/>
      <c r="G5" s="243"/>
      <c r="H5" s="243"/>
      <c r="I5" s="243"/>
      <c r="J5" s="243" t="s">
        <v>34</v>
      </c>
      <c r="K5" s="244" t="s">
        <v>4</v>
      </c>
      <c r="L5" s="246"/>
      <c r="M5" s="243" t="s">
        <v>28</v>
      </c>
      <c r="N5" s="248" t="s">
        <v>85</v>
      </c>
      <c r="O5" s="243"/>
      <c r="P5" s="255"/>
      <c r="Q5" s="252"/>
      <c r="R5" s="252"/>
      <c r="S5" s="253"/>
      <c r="T5" s="254"/>
    </row>
    <row r="6" spans="1:20" s="249" customFormat="1" ht="15.75" customHeight="1" x14ac:dyDescent="0.25">
      <c r="A6" s="250"/>
      <c r="B6" s="250"/>
      <c r="C6" s="243"/>
      <c r="D6" s="243"/>
      <c r="E6" s="243"/>
      <c r="F6" s="243"/>
      <c r="G6" s="243"/>
      <c r="H6" s="243"/>
      <c r="I6" s="243"/>
      <c r="J6" s="243"/>
      <c r="K6" s="248" t="s">
        <v>27</v>
      </c>
      <c r="L6" s="248" t="s">
        <v>79</v>
      </c>
      <c r="M6" s="243"/>
      <c r="N6" s="254"/>
      <c r="O6" s="243"/>
      <c r="P6" s="255"/>
      <c r="Q6" s="252"/>
      <c r="R6" s="252"/>
      <c r="S6" s="253"/>
      <c r="T6" s="254"/>
    </row>
    <row r="7" spans="1:20" s="249" customFormat="1" ht="52.5" customHeight="1" x14ac:dyDescent="0.25">
      <c r="A7" s="256"/>
      <c r="B7" s="256"/>
      <c r="C7" s="243"/>
      <c r="D7" s="243"/>
      <c r="E7" s="243"/>
      <c r="F7" s="243"/>
      <c r="G7" s="243"/>
      <c r="H7" s="243"/>
      <c r="I7" s="243"/>
      <c r="J7" s="243"/>
      <c r="K7" s="257"/>
      <c r="L7" s="257"/>
      <c r="M7" s="243"/>
      <c r="N7" s="257"/>
      <c r="O7" s="243"/>
      <c r="P7" s="258"/>
      <c r="Q7" s="252"/>
      <c r="R7" s="252"/>
      <c r="S7" s="259"/>
      <c r="T7" s="254"/>
    </row>
    <row r="8" spans="1:20" ht="14.25" customHeight="1" x14ac:dyDescent="0.25">
      <c r="A8" s="260" t="s">
        <v>3</v>
      </c>
      <c r="B8" s="261"/>
      <c r="C8" s="262" t="s">
        <v>7</v>
      </c>
      <c r="D8" s="262" t="s">
        <v>8</v>
      </c>
      <c r="E8" s="262" t="s">
        <v>12</v>
      </c>
      <c r="F8" s="262" t="s">
        <v>13</v>
      </c>
      <c r="G8" s="262" t="s">
        <v>14</v>
      </c>
      <c r="H8" s="262" t="s">
        <v>15</v>
      </c>
      <c r="I8" s="262" t="s">
        <v>16</v>
      </c>
      <c r="J8" s="262" t="s">
        <v>17</v>
      </c>
      <c r="K8" s="262" t="s">
        <v>18</v>
      </c>
      <c r="L8" s="262" t="s">
        <v>19</v>
      </c>
      <c r="M8" s="262" t="s">
        <v>20</v>
      </c>
      <c r="N8" s="262" t="s">
        <v>36</v>
      </c>
      <c r="O8" s="262" t="s">
        <v>35</v>
      </c>
      <c r="P8" s="262" t="s">
        <v>37</v>
      </c>
      <c r="Q8" s="262" t="s">
        <v>38</v>
      </c>
      <c r="R8" s="262" t="s">
        <v>39</v>
      </c>
      <c r="S8" s="262" t="s">
        <v>40</v>
      </c>
      <c r="T8" s="262" t="s">
        <v>42</v>
      </c>
    </row>
    <row r="9" spans="1:20" s="298" customFormat="1" ht="24" customHeight="1" x14ac:dyDescent="0.25">
      <c r="A9" s="294"/>
      <c r="B9" s="295" t="s">
        <v>5</v>
      </c>
      <c r="C9" s="296">
        <v>18325</v>
      </c>
      <c r="D9" s="296">
        <v>7646</v>
      </c>
      <c r="E9" s="296">
        <v>10679</v>
      </c>
      <c r="F9" s="296">
        <v>42</v>
      </c>
      <c r="G9" s="296">
        <v>51</v>
      </c>
      <c r="H9" s="296">
        <v>18232</v>
      </c>
      <c r="I9" s="296">
        <v>14093</v>
      </c>
      <c r="J9" s="296">
        <v>8626</v>
      </c>
      <c r="K9" s="296">
        <v>8485</v>
      </c>
      <c r="L9" s="296">
        <v>141</v>
      </c>
      <c r="M9" s="296">
        <v>5460</v>
      </c>
      <c r="N9" s="296">
        <v>7</v>
      </c>
      <c r="O9" s="296">
        <v>3886</v>
      </c>
      <c r="P9" s="296">
        <v>128</v>
      </c>
      <c r="Q9" s="296">
        <v>2</v>
      </c>
      <c r="R9" s="296">
        <v>123</v>
      </c>
      <c r="S9" s="296">
        <v>9606</v>
      </c>
      <c r="T9" s="297">
        <v>0.61207691761867589</v>
      </c>
    </row>
    <row r="10" spans="1:20" s="298" customFormat="1" ht="24" customHeight="1" x14ac:dyDescent="0.25">
      <c r="A10" s="299" t="s">
        <v>0</v>
      </c>
      <c r="B10" s="300" t="s">
        <v>52</v>
      </c>
      <c r="C10" s="296">
        <v>1302</v>
      </c>
      <c r="D10" s="296">
        <v>435</v>
      </c>
      <c r="E10" s="296">
        <v>867</v>
      </c>
      <c r="F10" s="296">
        <v>6</v>
      </c>
      <c r="G10" s="296">
        <v>7</v>
      </c>
      <c r="H10" s="296">
        <v>1289</v>
      </c>
      <c r="I10" s="296">
        <v>1062</v>
      </c>
      <c r="J10" s="296">
        <v>678</v>
      </c>
      <c r="K10" s="296">
        <v>677</v>
      </c>
      <c r="L10" s="296">
        <v>1</v>
      </c>
      <c r="M10" s="296">
        <v>384</v>
      </c>
      <c r="N10" s="296">
        <v>0</v>
      </c>
      <c r="O10" s="296">
        <v>222</v>
      </c>
      <c r="P10" s="296">
        <v>4</v>
      </c>
      <c r="Q10" s="296">
        <v>0</v>
      </c>
      <c r="R10" s="296">
        <v>1</v>
      </c>
      <c r="S10" s="296">
        <v>611</v>
      </c>
      <c r="T10" s="297">
        <v>0.6384180790960452</v>
      </c>
    </row>
    <row r="11" spans="1:20" s="298" customFormat="1" ht="24" customHeight="1" x14ac:dyDescent="0.25">
      <c r="A11" s="301">
        <v>1</v>
      </c>
      <c r="B11" s="302" t="s">
        <v>272</v>
      </c>
      <c r="C11" s="296">
        <v>11</v>
      </c>
      <c r="D11" s="303">
        <v>0</v>
      </c>
      <c r="E11" s="20">
        <v>11</v>
      </c>
      <c r="F11" s="20">
        <v>0</v>
      </c>
      <c r="G11" s="20">
        <v>0</v>
      </c>
      <c r="H11" s="296">
        <v>11</v>
      </c>
      <c r="I11" s="296">
        <v>11</v>
      </c>
      <c r="J11" s="296">
        <v>11</v>
      </c>
      <c r="K11" s="20">
        <v>11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96">
        <v>0</v>
      </c>
      <c r="T11" s="297">
        <v>1</v>
      </c>
    </row>
    <row r="12" spans="1:20" s="298" customFormat="1" ht="24" customHeight="1" x14ac:dyDescent="0.25">
      <c r="A12" s="301">
        <v>2</v>
      </c>
      <c r="B12" s="302" t="s">
        <v>244</v>
      </c>
      <c r="C12" s="296">
        <v>137</v>
      </c>
      <c r="D12" s="303">
        <v>59</v>
      </c>
      <c r="E12" s="20">
        <v>78</v>
      </c>
      <c r="F12" s="20">
        <v>0</v>
      </c>
      <c r="G12" s="20">
        <v>0</v>
      </c>
      <c r="H12" s="296">
        <v>137</v>
      </c>
      <c r="I12" s="296">
        <v>109</v>
      </c>
      <c r="J12" s="296">
        <v>64</v>
      </c>
      <c r="K12" s="20">
        <v>64</v>
      </c>
      <c r="L12" s="20">
        <v>0</v>
      </c>
      <c r="M12" s="20">
        <v>45</v>
      </c>
      <c r="N12" s="20">
        <v>0</v>
      </c>
      <c r="O12" s="20">
        <v>25</v>
      </c>
      <c r="P12" s="20">
        <v>3</v>
      </c>
      <c r="Q12" s="20">
        <v>0</v>
      </c>
      <c r="R12" s="20">
        <v>0</v>
      </c>
      <c r="S12" s="296">
        <v>73</v>
      </c>
      <c r="T12" s="297">
        <v>0.58715596330275233</v>
      </c>
    </row>
    <row r="13" spans="1:20" s="298" customFormat="1" ht="24" customHeight="1" x14ac:dyDescent="0.25">
      <c r="A13" s="301">
        <v>3</v>
      </c>
      <c r="B13" s="302" t="s">
        <v>242</v>
      </c>
      <c r="C13" s="296">
        <v>187</v>
      </c>
      <c r="D13" s="303">
        <v>77</v>
      </c>
      <c r="E13" s="20">
        <v>110</v>
      </c>
      <c r="F13" s="20">
        <v>0</v>
      </c>
      <c r="G13" s="20">
        <v>0</v>
      </c>
      <c r="H13" s="296">
        <v>187</v>
      </c>
      <c r="I13" s="296">
        <v>146</v>
      </c>
      <c r="J13" s="296">
        <v>95</v>
      </c>
      <c r="K13" s="20">
        <v>95</v>
      </c>
      <c r="L13" s="20">
        <v>0</v>
      </c>
      <c r="M13" s="20">
        <v>51</v>
      </c>
      <c r="N13" s="20">
        <v>0</v>
      </c>
      <c r="O13" s="20">
        <v>41</v>
      </c>
      <c r="P13" s="20">
        <v>0</v>
      </c>
      <c r="Q13" s="20">
        <v>0</v>
      </c>
      <c r="R13" s="20">
        <v>0</v>
      </c>
      <c r="S13" s="296">
        <v>92</v>
      </c>
      <c r="T13" s="297">
        <v>0.65068493150684936</v>
      </c>
    </row>
    <row r="14" spans="1:20" s="298" customFormat="1" ht="24" customHeight="1" x14ac:dyDescent="0.25">
      <c r="A14" s="301">
        <v>4</v>
      </c>
      <c r="B14" s="302" t="s">
        <v>243</v>
      </c>
      <c r="C14" s="296">
        <v>125</v>
      </c>
      <c r="D14" s="303">
        <v>62</v>
      </c>
      <c r="E14" s="20">
        <v>63</v>
      </c>
      <c r="F14" s="20">
        <v>0</v>
      </c>
      <c r="G14" s="20">
        <v>6</v>
      </c>
      <c r="H14" s="296">
        <v>119</v>
      </c>
      <c r="I14" s="296">
        <v>76</v>
      </c>
      <c r="J14" s="296">
        <v>56</v>
      </c>
      <c r="K14" s="20">
        <v>55</v>
      </c>
      <c r="L14" s="20">
        <v>1</v>
      </c>
      <c r="M14" s="20">
        <v>20</v>
      </c>
      <c r="N14" s="20">
        <v>0</v>
      </c>
      <c r="O14" s="20">
        <v>43</v>
      </c>
      <c r="P14" s="20">
        <v>0</v>
      </c>
      <c r="Q14" s="20">
        <v>0</v>
      </c>
      <c r="R14" s="20">
        <v>0</v>
      </c>
      <c r="S14" s="296">
        <v>63</v>
      </c>
      <c r="T14" s="297">
        <v>0.73684210526315785</v>
      </c>
    </row>
    <row r="15" spans="1:20" s="298" customFormat="1" ht="24" customHeight="1" x14ac:dyDescent="0.25">
      <c r="A15" s="301">
        <v>5</v>
      </c>
      <c r="B15" s="302" t="s">
        <v>248</v>
      </c>
      <c r="C15" s="296">
        <v>87</v>
      </c>
      <c r="D15" s="303">
        <v>31</v>
      </c>
      <c r="E15" s="20">
        <v>56</v>
      </c>
      <c r="F15" s="20">
        <v>0</v>
      </c>
      <c r="G15" s="20">
        <v>0</v>
      </c>
      <c r="H15" s="296">
        <v>87</v>
      </c>
      <c r="I15" s="296">
        <v>75</v>
      </c>
      <c r="J15" s="296">
        <v>47</v>
      </c>
      <c r="K15" s="20">
        <v>47</v>
      </c>
      <c r="L15" s="20">
        <v>0</v>
      </c>
      <c r="M15" s="20">
        <v>28</v>
      </c>
      <c r="N15" s="20">
        <v>0</v>
      </c>
      <c r="O15" s="20">
        <v>12</v>
      </c>
      <c r="P15" s="20">
        <v>0</v>
      </c>
      <c r="Q15" s="20">
        <v>0</v>
      </c>
      <c r="R15" s="20">
        <v>0</v>
      </c>
      <c r="S15" s="296">
        <v>40</v>
      </c>
      <c r="T15" s="297">
        <v>0.62666666666666671</v>
      </c>
    </row>
    <row r="16" spans="1:20" s="298" customFormat="1" ht="24" customHeight="1" x14ac:dyDescent="0.25">
      <c r="A16" s="301">
        <v>6</v>
      </c>
      <c r="B16" s="302" t="s">
        <v>247</v>
      </c>
      <c r="C16" s="296">
        <v>113</v>
      </c>
      <c r="D16" s="303">
        <v>48</v>
      </c>
      <c r="E16" s="20">
        <v>65</v>
      </c>
      <c r="F16" s="20">
        <v>0</v>
      </c>
      <c r="G16" s="20">
        <v>1</v>
      </c>
      <c r="H16" s="296">
        <v>112</v>
      </c>
      <c r="I16" s="296">
        <v>96</v>
      </c>
      <c r="J16" s="296">
        <v>59</v>
      </c>
      <c r="K16" s="20">
        <v>59</v>
      </c>
      <c r="L16" s="20">
        <v>0</v>
      </c>
      <c r="M16" s="20">
        <v>37</v>
      </c>
      <c r="N16" s="20">
        <v>0</v>
      </c>
      <c r="O16" s="20">
        <v>15</v>
      </c>
      <c r="P16" s="20">
        <v>0</v>
      </c>
      <c r="Q16" s="20">
        <v>0</v>
      </c>
      <c r="R16" s="20">
        <v>1</v>
      </c>
      <c r="S16" s="296">
        <v>53</v>
      </c>
      <c r="T16" s="297">
        <v>0.61458333333333337</v>
      </c>
    </row>
    <row r="17" spans="1:20" s="298" customFormat="1" ht="24" customHeight="1" x14ac:dyDescent="0.25">
      <c r="A17" s="301">
        <v>7</v>
      </c>
      <c r="B17" s="302" t="s">
        <v>184</v>
      </c>
      <c r="C17" s="296">
        <v>2</v>
      </c>
      <c r="D17" s="303"/>
      <c r="E17" s="20">
        <v>2</v>
      </c>
      <c r="F17" s="20"/>
      <c r="G17" s="20"/>
      <c r="H17" s="296">
        <v>2</v>
      </c>
      <c r="I17" s="296">
        <v>2</v>
      </c>
      <c r="J17" s="296"/>
      <c r="K17" s="20"/>
      <c r="L17" s="20"/>
      <c r="M17" s="20">
        <v>2</v>
      </c>
      <c r="N17" s="20"/>
      <c r="O17" s="20"/>
      <c r="P17" s="20"/>
      <c r="Q17" s="20"/>
      <c r="R17" s="20"/>
      <c r="S17" s="296">
        <v>2</v>
      </c>
      <c r="T17" s="297">
        <v>0</v>
      </c>
    </row>
    <row r="18" spans="1:20" s="298" customFormat="1" ht="24" customHeight="1" x14ac:dyDescent="0.25">
      <c r="A18" s="301">
        <v>8</v>
      </c>
      <c r="B18" s="302" t="s">
        <v>245</v>
      </c>
      <c r="C18" s="296">
        <v>155</v>
      </c>
      <c r="D18" s="303">
        <v>60</v>
      </c>
      <c r="E18" s="20">
        <v>95</v>
      </c>
      <c r="F18" s="20">
        <v>0</v>
      </c>
      <c r="G18" s="20">
        <v>0</v>
      </c>
      <c r="H18" s="296">
        <v>155</v>
      </c>
      <c r="I18" s="296">
        <v>123</v>
      </c>
      <c r="J18" s="296">
        <v>69</v>
      </c>
      <c r="K18" s="20">
        <v>69</v>
      </c>
      <c r="L18" s="20">
        <v>0</v>
      </c>
      <c r="M18" s="20">
        <v>54</v>
      </c>
      <c r="N18" s="20">
        <v>0</v>
      </c>
      <c r="O18" s="20">
        <v>32</v>
      </c>
      <c r="P18" s="20">
        <v>0</v>
      </c>
      <c r="Q18" s="20">
        <v>0</v>
      </c>
      <c r="R18" s="20">
        <v>0</v>
      </c>
      <c r="S18" s="296">
        <v>86</v>
      </c>
      <c r="T18" s="297">
        <v>0.56097560975609762</v>
      </c>
    </row>
    <row r="19" spans="1:20" s="298" customFormat="1" ht="24" customHeight="1" x14ac:dyDescent="0.25">
      <c r="A19" s="301">
        <v>9</v>
      </c>
      <c r="B19" s="302" t="s">
        <v>246</v>
      </c>
      <c r="C19" s="296">
        <v>140</v>
      </c>
      <c r="D19" s="303">
        <v>45</v>
      </c>
      <c r="E19" s="20">
        <v>95</v>
      </c>
      <c r="F19" s="20">
        <v>0</v>
      </c>
      <c r="G19" s="20">
        <v>0</v>
      </c>
      <c r="H19" s="296">
        <v>140</v>
      </c>
      <c r="I19" s="296">
        <v>121</v>
      </c>
      <c r="J19" s="296">
        <v>65</v>
      </c>
      <c r="K19" s="20">
        <v>65</v>
      </c>
      <c r="L19" s="20">
        <v>0</v>
      </c>
      <c r="M19" s="20">
        <v>56</v>
      </c>
      <c r="N19" s="20">
        <v>0</v>
      </c>
      <c r="O19" s="20">
        <v>18</v>
      </c>
      <c r="P19" s="20">
        <v>1</v>
      </c>
      <c r="Q19" s="20">
        <v>0</v>
      </c>
      <c r="R19" s="20">
        <v>0</v>
      </c>
      <c r="S19" s="296">
        <v>75</v>
      </c>
      <c r="T19" s="297">
        <v>0.53719008264462809</v>
      </c>
    </row>
    <row r="20" spans="1:20" s="298" customFormat="1" ht="24" customHeight="1" x14ac:dyDescent="0.25">
      <c r="A20" s="301">
        <v>10</v>
      </c>
      <c r="B20" s="302" t="s">
        <v>250</v>
      </c>
      <c r="C20" s="296">
        <v>55</v>
      </c>
      <c r="D20" s="303">
        <v>7</v>
      </c>
      <c r="E20" s="20">
        <v>48</v>
      </c>
      <c r="F20" s="20">
        <v>1</v>
      </c>
      <c r="G20" s="20">
        <v>0</v>
      </c>
      <c r="H20" s="296">
        <v>54</v>
      </c>
      <c r="I20" s="296">
        <v>50</v>
      </c>
      <c r="J20" s="296">
        <v>31</v>
      </c>
      <c r="K20" s="20">
        <v>31</v>
      </c>
      <c r="L20" s="20">
        <v>0</v>
      </c>
      <c r="M20" s="20">
        <v>19</v>
      </c>
      <c r="N20" s="20">
        <v>0</v>
      </c>
      <c r="O20" s="20">
        <v>4</v>
      </c>
      <c r="P20" s="20">
        <v>0</v>
      </c>
      <c r="Q20" s="20">
        <v>0</v>
      </c>
      <c r="R20" s="20">
        <v>0</v>
      </c>
      <c r="S20" s="296">
        <v>23</v>
      </c>
      <c r="T20" s="297">
        <v>0.62</v>
      </c>
    </row>
    <row r="21" spans="1:20" s="298" customFormat="1" ht="24" customHeight="1" x14ac:dyDescent="0.25">
      <c r="A21" s="301">
        <v>11</v>
      </c>
      <c r="B21" s="302" t="s">
        <v>301</v>
      </c>
      <c r="C21" s="296">
        <v>107</v>
      </c>
      <c r="D21" s="303">
        <v>14</v>
      </c>
      <c r="E21" s="20">
        <v>93</v>
      </c>
      <c r="F21" s="20">
        <v>2</v>
      </c>
      <c r="G21" s="20">
        <v>0</v>
      </c>
      <c r="H21" s="296">
        <v>105</v>
      </c>
      <c r="I21" s="296">
        <v>96</v>
      </c>
      <c r="J21" s="296">
        <v>80</v>
      </c>
      <c r="K21" s="20">
        <v>80</v>
      </c>
      <c r="L21" s="20">
        <v>0</v>
      </c>
      <c r="M21" s="20">
        <v>16</v>
      </c>
      <c r="N21" s="20">
        <v>0</v>
      </c>
      <c r="O21" s="20">
        <v>9</v>
      </c>
      <c r="P21" s="20">
        <v>0</v>
      </c>
      <c r="Q21" s="20">
        <v>0</v>
      </c>
      <c r="R21" s="20">
        <v>0</v>
      </c>
      <c r="S21" s="296">
        <v>25</v>
      </c>
      <c r="T21" s="297">
        <v>0.83333333333333337</v>
      </c>
    </row>
    <row r="22" spans="1:20" s="298" customFormat="1" ht="24" customHeight="1" x14ac:dyDescent="0.25">
      <c r="A22" s="301">
        <v>12</v>
      </c>
      <c r="B22" s="302" t="s">
        <v>302</v>
      </c>
      <c r="C22" s="296">
        <v>75</v>
      </c>
      <c r="D22" s="303">
        <v>12</v>
      </c>
      <c r="E22" s="20">
        <v>63</v>
      </c>
      <c r="F22" s="20">
        <v>3</v>
      </c>
      <c r="G22" s="20">
        <v>0</v>
      </c>
      <c r="H22" s="296">
        <v>72</v>
      </c>
      <c r="I22" s="296">
        <v>65</v>
      </c>
      <c r="J22" s="296">
        <v>44</v>
      </c>
      <c r="K22" s="20">
        <v>44</v>
      </c>
      <c r="L22" s="20">
        <v>0</v>
      </c>
      <c r="M22" s="20">
        <v>21</v>
      </c>
      <c r="N22" s="20">
        <v>0</v>
      </c>
      <c r="O22" s="20">
        <v>7</v>
      </c>
      <c r="P22" s="20">
        <v>0</v>
      </c>
      <c r="Q22" s="20">
        <v>0</v>
      </c>
      <c r="R22" s="20">
        <v>0</v>
      </c>
      <c r="S22" s="296">
        <v>28</v>
      </c>
      <c r="T22" s="297">
        <v>0.67692307692307696</v>
      </c>
    </row>
    <row r="23" spans="1:20" s="298" customFormat="1" ht="24" customHeight="1" x14ac:dyDescent="0.25">
      <c r="A23" s="301">
        <v>13</v>
      </c>
      <c r="B23" s="302" t="s">
        <v>209</v>
      </c>
      <c r="C23" s="296">
        <v>56</v>
      </c>
      <c r="D23" s="303">
        <v>10</v>
      </c>
      <c r="E23" s="20">
        <v>46</v>
      </c>
      <c r="F23" s="20">
        <v>0</v>
      </c>
      <c r="G23" s="20">
        <v>0</v>
      </c>
      <c r="H23" s="296">
        <v>56</v>
      </c>
      <c r="I23" s="296">
        <v>48</v>
      </c>
      <c r="J23" s="296">
        <v>30</v>
      </c>
      <c r="K23" s="20">
        <v>30</v>
      </c>
      <c r="L23" s="20">
        <v>0</v>
      </c>
      <c r="M23" s="20">
        <v>18</v>
      </c>
      <c r="N23" s="20">
        <v>0</v>
      </c>
      <c r="O23" s="20">
        <v>8</v>
      </c>
      <c r="P23" s="20">
        <v>0</v>
      </c>
      <c r="Q23" s="20">
        <v>0</v>
      </c>
      <c r="R23" s="20">
        <v>0</v>
      </c>
      <c r="S23" s="296">
        <v>26</v>
      </c>
      <c r="T23" s="297">
        <v>0.625</v>
      </c>
    </row>
    <row r="24" spans="1:20" s="298" customFormat="1" ht="24" customHeight="1" x14ac:dyDescent="0.25">
      <c r="A24" s="301">
        <v>14</v>
      </c>
      <c r="B24" s="302" t="s">
        <v>212</v>
      </c>
      <c r="C24" s="296">
        <v>52</v>
      </c>
      <c r="D24" s="20">
        <v>10</v>
      </c>
      <c r="E24" s="20">
        <v>42</v>
      </c>
      <c r="F24" s="20">
        <v>0</v>
      </c>
      <c r="G24" s="20">
        <v>0</v>
      </c>
      <c r="H24" s="296">
        <v>52</v>
      </c>
      <c r="I24" s="296">
        <v>44</v>
      </c>
      <c r="J24" s="296">
        <v>27</v>
      </c>
      <c r="K24" s="20">
        <v>27</v>
      </c>
      <c r="L24" s="20">
        <v>0</v>
      </c>
      <c r="M24" s="20">
        <v>17</v>
      </c>
      <c r="N24" s="20">
        <v>0</v>
      </c>
      <c r="O24" s="20">
        <v>8</v>
      </c>
      <c r="P24" s="20">
        <v>0</v>
      </c>
      <c r="Q24" s="20">
        <v>0</v>
      </c>
      <c r="R24" s="20">
        <v>0</v>
      </c>
      <c r="S24" s="296">
        <v>25</v>
      </c>
      <c r="T24" s="297">
        <v>0.61363636363636365</v>
      </c>
    </row>
    <row r="25" spans="1:20" s="298" customFormat="1" ht="24" customHeight="1" x14ac:dyDescent="0.25">
      <c r="A25" s="299" t="s">
        <v>1</v>
      </c>
      <c r="B25" s="300" t="s">
        <v>273</v>
      </c>
      <c r="C25" s="296">
        <v>17023</v>
      </c>
      <c r="D25" s="296">
        <v>7211</v>
      </c>
      <c r="E25" s="296">
        <v>9812</v>
      </c>
      <c r="F25" s="296">
        <v>36</v>
      </c>
      <c r="G25" s="296">
        <v>44</v>
      </c>
      <c r="H25" s="296">
        <v>16943</v>
      </c>
      <c r="I25" s="296">
        <v>13031</v>
      </c>
      <c r="J25" s="296">
        <v>7948</v>
      </c>
      <c r="K25" s="296">
        <v>7808</v>
      </c>
      <c r="L25" s="296">
        <v>140</v>
      </c>
      <c r="M25" s="296">
        <v>5076</v>
      </c>
      <c r="N25" s="296">
        <v>7</v>
      </c>
      <c r="O25" s="296">
        <v>3664</v>
      </c>
      <c r="P25" s="296">
        <v>124</v>
      </c>
      <c r="Q25" s="296">
        <v>2</v>
      </c>
      <c r="R25" s="296">
        <v>122</v>
      </c>
      <c r="S25" s="296">
        <v>8995</v>
      </c>
      <c r="T25" s="297">
        <v>0.60993016652597654</v>
      </c>
    </row>
    <row r="26" spans="1:20" s="298" customFormat="1" ht="24" customHeight="1" x14ac:dyDescent="0.25">
      <c r="A26" s="304">
        <v>1</v>
      </c>
      <c r="B26" s="300" t="s">
        <v>274</v>
      </c>
      <c r="C26" s="296">
        <v>3265</v>
      </c>
      <c r="D26" s="296">
        <v>1636</v>
      </c>
      <c r="E26" s="296">
        <v>1629</v>
      </c>
      <c r="F26" s="296">
        <v>8</v>
      </c>
      <c r="G26" s="296">
        <v>5</v>
      </c>
      <c r="H26" s="296">
        <v>3252</v>
      </c>
      <c r="I26" s="296">
        <v>2248</v>
      </c>
      <c r="J26" s="296">
        <v>1423</v>
      </c>
      <c r="K26" s="296">
        <v>1404</v>
      </c>
      <c r="L26" s="296">
        <v>19</v>
      </c>
      <c r="M26" s="296">
        <v>825</v>
      </c>
      <c r="N26" s="296">
        <v>0</v>
      </c>
      <c r="O26" s="296">
        <v>904</v>
      </c>
      <c r="P26" s="296">
        <v>64</v>
      </c>
      <c r="Q26" s="296">
        <v>0</v>
      </c>
      <c r="R26" s="296">
        <v>36</v>
      </c>
      <c r="S26" s="296">
        <v>1829</v>
      </c>
      <c r="T26" s="297">
        <v>0.63300711743772242</v>
      </c>
    </row>
    <row r="27" spans="1:20" s="298" customFormat="1" ht="24" customHeight="1" x14ac:dyDescent="0.25">
      <c r="A27" s="305" t="s">
        <v>292</v>
      </c>
      <c r="B27" s="302" t="s">
        <v>219</v>
      </c>
      <c r="C27" s="296">
        <v>246</v>
      </c>
      <c r="D27" s="20">
        <v>82</v>
      </c>
      <c r="E27" s="20">
        <v>164</v>
      </c>
      <c r="F27" s="20">
        <v>2</v>
      </c>
      <c r="G27" s="20">
        <v>0</v>
      </c>
      <c r="H27" s="296">
        <v>244</v>
      </c>
      <c r="I27" s="296">
        <v>214</v>
      </c>
      <c r="J27" s="296">
        <v>155</v>
      </c>
      <c r="K27" s="20">
        <v>153</v>
      </c>
      <c r="L27" s="20">
        <v>2</v>
      </c>
      <c r="M27" s="20">
        <v>59</v>
      </c>
      <c r="N27" s="20">
        <v>0</v>
      </c>
      <c r="O27" s="20">
        <v>29</v>
      </c>
      <c r="P27" s="20">
        <v>1</v>
      </c>
      <c r="Q27" s="20">
        <v>0</v>
      </c>
      <c r="R27" s="20">
        <v>0</v>
      </c>
      <c r="S27" s="296">
        <v>89</v>
      </c>
      <c r="T27" s="297">
        <v>0.72429906542056077</v>
      </c>
    </row>
    <row r="28" spans="1:20" s="298" customFormat="1" ht="24" customHeight="1" x14ac:dyDescent="0.25">
      <c r="A28" s="305" t="s">
        <v>9</v>
      </c>
      <c r="B28" s="302" t="s">
        <v>337</v>
      </c>
      <c r="C28" s="296">
        <v>236</v>
      </c>
      <c r="D28" s="20">
        <v>118</v>
      </c>
      <c r="E28" s="20">
        <v>118</v>
      </c>
      <c r="F28" s="20">
        <v>0</v>
      </c>
      <c r="G28" s="20">
        <v>0</v>
      </c>
      <c r="H28" s="296">
        <v>236</v>
      </c>
      <c r="I28" s="296">
        <v>132</v>
      </c>
      <c r="J28" s="296">
        <v>64</v>
      </c>
      <c r="K28" s="20">
        <v>62</v>
      </c>
      <c r="L28" s="20">
        <v>2</v>
      </c>
      <c r="M28" s="20">
        <v>68</v>
      </c>
      <c r="N28" s="20">
        <v>0</v>
      </c>
      <c r="O28" s="20">
        <v>87</v>
      </c>
      <c r="P28" s="20">
        <v>2</v>
      </c>
      <c r="Q28" s="20">
        <v>0</v>
      </c>
      <c r="R28" s="20">
        <v>15</v>
      </c>
      <c r="S28" s="296">
        <v>172</v>
      </c>
      <c r="T28" s="297">
        <v>0.48484848484848486</v>
      </c>
    </row>
    <row r="29" spans="1:20" s="298" customFormat="1" ht="24" customHeight="1" x14ac:dyDescent="0.25">
      <c r="A29" s="305" t="s">
        <v>104</v>
      </c>
      <c r="B29" s="302" t="s">
        <v>221</v>
      </c>
      <c r="C29" s="296">
        <v>167</v>
      </c>
      <c r="D29" s="20">
        <v>73</v>
      </c>
      <c r="E29" s="20">
        <v>94</v>
      </c>
      <c r="F29" s="20">
        <v>0</v>
      </c>
      <c r="G29" s="20">
        <v>0</v>
      </c>
      <c r="H29" s="296">
        <v>167</v>
      </c>
      <c r="I29" s="296">
        <v>117</v>
      </c>
      <c r="J29" s="296">
        <v>88</v>
      </c>
      <c r="K29" s="20">
        <v>87</v>
      </c>
      <c r="L29" s="20">
        <v>1</v>
      </c>
      <c r="M29" s="20">
        <v>29</v>
      </c>
      <c r="N29" s="20">
        <v>0</v>
      </c>
      <c r="O29" s="20">
        <v>49</v>
      </c>
      <c r="P29" s="20">
        <v>0</v>
      </c>
      <c r="Q29" s="20">
        <v>0</v>
      </c>
      <c r="R29" s="20">
        <v>1</v>
      </c>
      <c r="S29" s="296">
        <v>79</v>
      </c>
      <c r="T29" s="297">
        <v>0.75213675213675213</v>
      </c>
    </row>
    <row r="30" spans="1:20" s="298" customFormat="1" ht="24" customHeight="1" x14ac:dyDescent="0.25">
      <c r="A30" s="305" t="s">
        <v>105</v>
      </c>
      <c r="B30" s="302" t="s">
        <v>220</v>
      </c>
      <c r="C30" s="296">
        <v>321</v>
      </c>
      <c r="D30" s="20">
        <v>129</v>
      </c>
      <c r="E30" s="20">
        <v>192</v>
      </c>
      <c r="F30" s="20">
        <v>0</v>
      </c>
      <c r="G30" s="20">
        <v>0</v>
      </c>
      <c r="H30" s="296">
        <v>321</v>
      </c>
      <c r="I30" s="296">
        <v>263</v>
      </c>
      <c r="J30" s="296">
        <v>169</v>
      </c>
      <c r="K30" s="20">
        <v>167</v>
      </c>
      <c r="L30" s="20">
        <v>2</v>
      </c>
      <c r="M30" s="20">
        <v>94</v>
      </c>
      <c r="N30" s="20">
        <v>0</v>
      </c>
      <c r="O30" s="20">
        <v>58</v>
      </c>
      <c r="P30" s="20">
        <v>0</v>
      </c>
      <c r="Q30" s="20">
        <v>0</v>
      </c>
      <c r="R30" s="20">
        <v>0</v>
      </c>
      <c r="S30" s="296">
        <v>152</v>
      </c>
      <c r="T30" s="297">
        <v>0.64258555133079853</v>
      </c>
    </row>
    <row r="31" spans="1:20" s="298" customFormat="1" ht="24" customHeight="1" x14ac:dyDescent="0.25">
      <c r="A31" s="305" t="s">
        <v>106</v>
      </c>
      <c r="B31" s="302" t="s">
        <v>224</v>
      </c>
      <c r="C31" s="296">
        <v>211</v>
      </c>
      <c r="D31" s="20">
        <v>97</v>
      </c>
      <c r="E31" s="20">
        <v>114</v>
      </c>
      <c r="F31" s="20">
        <v>1</v>
      </c>
      <c r="G31" s="20">
        <v>0</v>
      </c>
      <c r="H31" s="296">
        <v>210</v>
      </c>
      <c r="I31" s="296">
        <v>137</v>
      </c>
      <c r="J31" s="296">
        <v>97</v>
      </c>
      <c r="K31" s="20">
        <v>95</v>
      </c>
      <c r="L31" s="20">
        <v>2</v>
      </c>
      <c r="M31" s="20">
        <v>40</v>
      </c>
      <c r="N31" s="20"/>
      <c r="O31" s="20">
        <v>69</v>
      </c>
      <c r="P31" s="20"/>
      <c r="Q31" s="20"/>
      <c r="R31" s="20">
        <v>4</v>
      </c>
      <c r="S31" s="296">
        <v>113</v>
      </c>
      <c r="T31" s="297">
        <v>0.70802919708029199</v>
      </c>
    </row>
    <row r="32" spans="1:20" s="298" customFormat="1" ht="24" customHeight="1" x14ac:dyDescent="0.25">
      <c r="A32" s="305" t="s">
        <v>107</v>
      </c>
      <c r="B32" s="302" t="s">
        <v>225</v>
      </c>
      <c r="C32" s="296">
        <v>234</v>
      </c>
      <c r="D32" s="20">
        <v>120</v>
      </c>
      <c r="E32" s="20">
        <v>114</v>
      </c>
      <c r="F32" s="20">
        <v>0</v>
      </c>
      <c r="G32" s="20">
        <v>1</v>
      </c>
      <c r="H32" s="296">
        <v>233</v>
      </c>
      <c r="I32" s="296">
        <v>173</v>
      </c>
      <c r="J32" s="296">
        <v>104</v>
      </c>
      <c r="K32" s="20">
        <v>104</v>
      </c>
      <c r="L32" s="20">
        <v>0</v>
      </c>
      <c r="M32" s="20">
        <v>69</v>
      </c>
      <c r="N32" s="20">
        <v>0</v>
      </c>
      <c r="O32" s="20">
        <v>60</v>
      </c>
      <c r="P32" s="20">
        <v>0</v>
      </c>
      <c r="Q32" s="20">
        <v>0</v>
      </c>
      <c r="R32" s="20">
        <v>0</v>
      </c>
      <c r="S32" s="296">
        <v>129</v>
      </c>
      <c r="T32" s="297">
        <v>0.60115606936416188</v>
      </c>
    </row>
    <row r="33" spans="1:20" s="298" customFormat="1" ht="24" customHeight="1" x14ac:dyDescent="0.25">
      <c r="A33" s="305" t="s">
        <v>108</v>
      </c>
      <c r="B33" s="302" t="s">
        <v>222</v>
      </c>
      <c r="C33" s="296">
        <v>364</v>
      </c>
      <c r="D33" s="20">
        <v>243</v>
      </c>
      <c r="E33" s="20">
        <v>121</v>
      </c>
      <c r="F33" s="20">
        <v>0</v>
      </c>
      <c r="G33" s="20">
        <v>0</v>
      </c>
      <c r="H33" s="296">
        <v>364</v>
      </c>
      <c r="I33" s="296">
        <v>161</v>
      </c>
      <c r="J33" s="296">
        <v>96</v>
      </c>
      <c r="K33" s="20">
        <v>96</v>
      </c>
      <c r="L33" s="20">
        <v>0</v>
      </c>
      <c r="M33" s="20">
        <v>65</v>
      </c>
      <c r="N33" s="20">
        <v>0</v>
      </c>
      <c r="O33" s="20">
        <v>129</v>
      </c>
      <c r="P33" s="20">
        <v>61</v>
      </c>
      <c r="Q33" s="20">
        <v>0</v>
      </c>
      <c r="R33" s="20">
        <v>13</v>
      </c>
      <c r="S33" s="296">
        <v>268</v>
      </c>
      <c r="T33" s="297">
        <v>0.59627329192546585</v>
      </c>
    </row>
    <row r="34" spans="1:20" s="298" customFormat="1" ht="24" customHeight="1" x14ac:dyDescent="0.25">
      <c r="A34" s="305" t="s">
        <v>109</v>
      </c>
      <c r="B34" s="302" t="s">
        <v>226</v>
      </c>
      <c r="C34" s="296">
        <v>221</v>
      </c>
      <c r="D34" s="20">
        <v>112</v>
      </c>
      <c r="E34" s="20">
        <v>109</v>
      </c>
      <c r="F34" s="20">
        <v>3</v>
      </c>
      <c r="G34" s="20">
        <v>0</v>
      </c>
      <c r="H34" s="296">
        <v>218</v>
      </c>
      <c r="I34" s="296">
        <v>145</v>
      </c>
      <c r="J34" s="296">
        <v>102</v>
      </c>
      <c r="K34" s="20">
        <v>100</v>
      </c>
      <c r="L34" s="20">
        <v>2</v>
      </c>
      <c r="M34" s="20">
        <v>43</v>
      </c>
      <c r="N34" s="20">
        <v>0</v>
      </c>
      <c r="O34" s="20">
        <v>73</v>
      </c>
      <c r="P34" s="20">
        <v>0</v>
      </c>
      <c r="Q34" s="20">
        <v>0</v>
      </c>
      <c r="R34" s="20">
        <v>0</v>
      </c>
      <c r="S34" s="296">
        <v>116</v>
      </c>
      <c r="T34" s="297">
        <v>0.70344827586206893</v>
      </c>
    </row>
    <row r="35" spans="1:20" s="298" customFormat="1" ht="24" customHeight="1" x14ac:dyDescent="0.25">
      <c r="A35" s="305" t="s">
        <v>287</v>
      </c>
      <c r="B35" s="302" t="s">
        <v>223</v>
      </c>
      <c r="C35" s="296">
        <v>205</v>
      </c>
      <c r="D35" s="20">
        <v>97</v>
      </c>
      <c r="E35" s="20">
        <v>108</v>
      </c>
      <c r="F35" s="20">
        <v>0</v>
      </c>
      <c r="G35" s="20">
        <v>0</v>
      </c>
      <c r="H35" s="296">
        <v>205</v>
      </c>
      <c r="I35" s="296">
        <v>143</v>
      </c>
      <c r="J35" s="296">
        <v>98</v>
      </c>
      <c r="K35" s="20">
        <v>98</v>
      </c>
      <c r="L35" s="20">
        <v>0</v>
      </c>
      <c r="M35" s="20">
        <v>45</v>
      </c>
      <c r="N35" s="20">
        <v>0</v>
      </c>
      <c r="O35" s="20">
        <v>62</v>
      </c>
      <c r="P35" s="20">
        <v>0</v>
      </c>
      <c r="Q35" s="20">
        <v>0</v>
      </c>
      <c r="R35" s="20">
        <v>0</v>
      </c>
      <c r="S35" s="296">
        <v>107</v>
      </c>
      <c r="T35" s="297">
        <v>0.68531468531468531</v>
      </c>
    </row>
    <row r="36" spans="1:20" s="298" customFormat="1" ht="24" customHeight="1" x14ac:dyDescent="0.25">
      <c r="A36" s="305" t="s">
        <v>288</v>
      </c>
      <c r="B36" s="302" t="s">
        <v>180</v>
      </c>
      <c r="C36" s="296">
        <v>252</v>
      </c>
      <c r="D36" s="20">
        <v>92</v>
      </c>
      <c r="E36" s="20">
        <v>160</v>
      </c>
      <c r="F36" s="20">
        <v>2</v>
      </c>
      <c r="G36" s="20">
        <v>1</v>
      </c>
      <c r="H36" s="296">
        <v>249</v>
      </c>
      <c r="I36" s="296">
        <v>207</v>
      </c>
      <c r="J36" s="296">
        <v>150</v>
      </c>
      <c r="K36" s="20">
        <v>148</v>
      </c>
      <c r="L36" s="20">
        <v>2</v>
      </c>
      <c r="M36" s="20">
        <v>57</v>
      </c>
      <c r="N36" s="20">
        <v>0</v>
      </c>
      <c r="O36" s="20">
        <v>42</v>
      </c>
      <c r="P36" s="20">
        <v>0</v>
      </c>
      <c r="Q36" s="20">
        <v>0</v>
      </c>
      <c r="R36" s="20">
        <v>0</v>
      </c>
      <c r="S36" s="296">
        <v>99</v>
      </c>
      <c r="T36" s="297">
        <v>0.72463768115942029</v>
      </c>
    </row>
    <row r="37" spans="1:20" s="298" customFormat="1" ht="24" customHeight="1" x14ac:dyDescent="0.25">
      <c r="A37" s="305" t="s">
        <v>289</v>
      </c>
      <c r="B37" s="302" t="s">
        <v>338</v>
      </c>
      <c r="C37" s="296">
        <v>228</v>
      </c>
      <c r="D37" s="20">
        <v>134</v>
      </c>
      <c r="E37" s="20">
        <v>94</v>
      </c>
      <c r="F37" s="20">
        <v>0</v>
      </c>
      <c r="G37" s="20">
        <v>0</v>
      </c>
      <c r="H37" s="296">
        <v>228</v>
      </c>
      <c r="I37" s="296">
        <v>166</v>
      </c>
      <c r="J37" s="296">
        <v>95</v>
      </c>
      <c r="K37" s="20">
        <v>90</v>
      </c>
      <c r="L37" s="20">
        <v>5</v>
      </c>
      <c r="M37" s="20">
        <v>71</v>
      </c>
      <c r="N37" s="20">
        <v>0</v>
      </c>
      <c r="O37" s="20">
        <v>59</v>
      </c>
      <c r="P37" s="20">
        <v>0</v>
      </c>
      <c r="Q37" s="20">
        <v>0</v>
      </c>
      <c r="R37" s="20">
        <v>3</v>
      </c>
      <c r="S37" s="296">
        <v>133</v>
      </c>
      <c r="T37" s="297">
        <v>0.57228915662650603</v>
      </c>
    </row>
    <row r="38" spans="1:20" s="298" customFormat="1" ht="24" customHeight="1" x14ac:dyDescent="0.25">
      <c r="A38" s="305" t="s">
        <v>290</v>
      </c>
      <c r="B38" s="302" t="s">
        <v>210</v>
      </c>
      <c r="C38" s="296">
        <v>298</v>
      </c>
      <c r="D38" s="20">
        <v>155</v>
      </c>
      <c r="E38" s="20">
        <v>143</v>
      </c>
      <c r="F38" s="20">
        <v>0</v>
      </c>
      <c r="G38" s="20">
        <v>2</v>
      </c>
      <c r="H38" s="296">
        <v>296</v>
      </c>
      <c r="I38" s="296">
        <v>206</v>
      </c>
      <c r="J38" s="296">
        <v>143</v>
      </c>
      <c r="K38" s="20">
        <v>142</v>
      </c>
      <c r="L38" s="20">
        <v>1</v>
      </c>
      <c r="M38" s="20">
        <v>63</v>
      </c>
      <c r="N38" s="20">
        <v>0</v>
      </c>
      <c r="O38" s="20">
        <v>90</v>
      </c>
      <c r="P38" s="20">
        <v>0</v>
      </c>
      <c r="Q38" s="20">
        <v>0</v>
      </c>
      <c r="R38" s="20">
        <v>0</v>
      </c>
      <c r="S38" s="296">
        <v>153</v>
      </c>
      <c r="T38" s="297">
        <v>0.69417475728155342</v>
      </c>
    </row>
    <row r="39" spans="1:20" s="298" customFormat="1" ht="24" customHeight="1" x14ac:dyDescent="0.25">
      <c r="A39" s="305" t="s">
        <v>291</v>
      </c>
      <c r="B39" s="302" t="s">
        <v>303</v>
      </c>
      <c r="C39" s="296">
        <v>282</v>
      </c>
      <c r="D39" s="20">
        <v>184</v>
      </c>
      <c r="E39" s="20">
        <v>98</v>
      </c>
      <c r="F39" s="20"/>
      <c r="G39" s="20">
        <v>1</v>
      </c>
      <c r="H39" s="296">
        <v>281</v>
      </c>
      <c r="I39" s="296">
        <v>184</v>
      </c>
      <c r="J39" s="296">
        <v>62</v>
      </c>
      <c r="K39" s="20">
        <v>62</v>
      </c>
      <c r="L39" s="20">
        <v>0</v>
      </c>
      <c r="M39" s="20">
        <v>122</v>
      </c>
      <c r="N39" s="20"/>
      <c r="O39" s="20">
        <v>97</v>
      </c>
      <c r="P39" s="20"/>
      <c r="Q39" s="20"/>
      <c r="R39" s="20"/>
      <c r="S39" s="296">
        <v>219</v>
      </c>
      <c r="T39" s="297">
        <v>0.33695652173913043</v>
      </c>
    </row>
    <row r="40" spans="1:20" s="298" customFormat="1" ht="24" customHeight="1" x14ac:dyDescent="0.25">
      <c r="A40" s="305"/>
      <c r="B40" s="302"/>
      <c r="C40" s="296">
        <v>0</v>
      </c>
      <c r="D40" s="20"/>
      <c r="E40" s="20"/>
      <c r="F40" s="20"/>
      <c r="G40" s="20"/>
      <c r="H40" s="296">
        <v>0</v>
      </c>
      <c r="I40" s="296">
        <v>0</v>
      </c>
      <c r="J40" s="296">
        <v>0</v>
      </c>
      <c r="K40" s="20"/>
      <c r="L40" s="20"/>
      <c r="M40" s="20"/>
      <c r="N40" s="20"/>
      <c r="O40" s="20"/>
      <c r="P40" s="20"/>
      <c r="Q40" s="20"/>
      <c r="R40" s="20"/>
      <c r="S40" s="296">
        <v>0</v>
      </c>
      <c r="T40" s="297" t="e">
        <v>#DIV/0!</v>
      </c>
    </row>
    <row r="41" spans="1:20" s="298" customFormat="1" ht="24" customHeight="1" x14ac:dyDescent="0.25">
      <c r="A41" s="304">
        <v>2</v>
      </c>
      <c r="B41" s="300" t="s">
        <v>275</v>
      </c>
      <c r="C41" s="296">
        <v>1274</v>
      </c>
      <c r="D41" s="296">
        <v>714</v>
      </c>
      <c r="E41" s="296">
        <v>560</v>
      </c>
      <c r="F41" s="296">
        <v>1</v>
      </c>
      <c r="G41" s="296">
        <v>1</v>
      </c>
      <c r="H41" s="296">
        <v>1272</v>
      </c>
      <c r="I41" s="296">
        <v>838</v>
      </c>
      <c r="J41" s="296">
        <v>370</v>
      </c>
      <c r="K41" s="296">
        <v>364</v>
      </c>
      <c r="L41" s="296">
        <v>6</v>
      </c>
      <c r="M41" s="296">
        <v>467</v>
      </c>
      <c r="N41" s="296">
        <v>1</v>
      </c>
      <c r="O41" s="296">
        <v>424</v>
      </c>
      <c r="P41" s="296">
        <v>0</v>
      </c>
      <c r="Q41" s="296">
        <v>0</v>
      </c>
      <c r="R41" s="296">
        <v>10</v>
      </c>
      <c r="S41" s="296">
        <v>902</v>
      </c>
      <c r="T41" s="297">
        <v>0.441527446300716</v>
      </c>
    </row>
    <row r="42" spans="1:20" s="298" customFormat="1" ht="24" customHeight="1" x14ac:dyDescent="0.25">
      <c r="A42" s="305" t="s">
        <v>10</v>
      </c>
      <c r="B42" s="302" t="s">
        <v>237</v>
      </c>
      <c r="C42" s="296">
        <v>235</v>
      </c>
      <c r="D42" s="20">
        <v>26</v>
      </c>
      <c r="E42" s="20">
        <v>209</v>
      </c>
      <c r="F42" s="20"/>
      <c r="G42" s="20">
        <v>1</v>
      </c>
      <c r="H42" s="296">
        <v>234</v>
      </c>
      <c r="I42" s="296">
        <v>207</v>
      </c>
      <c r="J42" s="296">
        <v>151</v>
      </c>
      <c r="K42" s="20">
        <v>151</v>
      </c>
      <c r="L42" s="20"/>
      <c r="M42" s="20">
        <v>56</v>
      </c>
      <c r="N42" s="20"/>
      <c r="O42" s="20">
        <v>27</v>
      </c>
      <c r="P42" s="20"/>
      <c r="Q42" s="20"/>
      <c r="R42" s="20"/>
      <c r="S42" s="296">
        <v>83</v>
      </c>
      <c r="T42" s="297">
        <v>0.72946859903381644</v>
      </c>
    </row>
    <row r="43" spans="1:20" s="298" customFormat="1" ht="24" customHeight="1" x14ac:dyDescent="0.25">
      <c r="A43" s="305" t="s">
        <v>11</v>
      </c>
      <c r="B43" s="302" t="s">
        <v>175</v>
      </c>
      <c r="C43" s="296">
        <v>158</v>
      </c>
      <c r="D43" s="20">
        <v>80</v>
      </c>
      <c r="E43" s="20">
        <v>78</v>
      </c>
      <c r="F43" s="20">
        <v>1</v>
      </c>
      <c r="G43" s="20"/>
      <c r="H43" s="296">
        <v>157</v>
      </c>
      <c r="I43" s="296">
        <v>105</v>
      </c>
      <c r="J43" s="296">
        <v>50</v>
      </c>
      <c r="K43" s="20">
        <v>49</v>
      </c>
      <c r="L43" s="20">
        <v>1</v>
      </c>
      <c r="M43" s="20">
        <v>55</v>
      </c>
      <c r="N43" s="20"/>
      <c r="O43" s="20">
        <v>50</v>
      </c>
      <c r="P43" s="20"/>
      <c r="Q43" s="20"/>
      <c r="R43" s="20">
        <v>2</v>
      </c>
      <c r="S43" s="296">
        <v>107</v>
      </c>
      <c r="T43" s="297">
        <v>0.47619047619047616</v>
      </c>
    </row>
    <row r="44" spans="1:20" s="298" customFormat="1" ht="24" customHeight="1" x14ac:dyDescent="0.25">
      <c r="A44" s="305" t="s">
        <v>110</v>
      </c>
      <c r="B44" s="302" t="s">
        <v>204</v>
      </c>
      <c r="C44" s="296">
        <v>175</v>
      </c>
      <c r="D44" s="20">
        <v>134</v>
      </c>
      <c r="E44" s="20">
        <v>41</v>
      </c>
      <c r="F44" s="20"/>
      <c r="G44" s="20"/>
      <c r="H44" s="296">
        <v>175</v>
      </c>
      <c r="I44" s="296">
        <v>70</v>
      </c>
      <c r="J44" s="296">
        <v>21</v>
      </c>
      <c r="K44" s="20">
        <v>21</v>
      </c>
      <c r="L44" s="20"/>
      <c r="M44" s="20">
        <v>49</v>
      </c>
      <c r="N44" s="20"/>
      <c r="O44" s="20">
        <v>105</v>
      </c>
      <c r="P44" s="20"/>
      <c r="Q44" s="20"/>
      <c r="R44" s="20"/>
      <c r="S44" s="296">
        <v>154</v>
      </c>
      <c r="T44" s="297">
        <v>0.3</v>
      </c>
    </row>
    <row r="45" spans="1:20" s="298" customFormat="1" ht="24" customHeight="1" x14ac:dyDescent="0.25">
      <c r="A45" s="305" t="s">
        <v>111</v>
      </c>
      <c r="B45" s="302" t="s">
        <v>205</v>
      </c>
      <c r="C45" s="296">
        <v>184</v>
      </c>
      <c r="D45" s="20">
        <v>121</v>
      </c>
      <c r="E45" s="20">
        <v>63</v>
      </c>
      <c r="F45" s="20"/>
      <c r="G45" s="20"/>
      <c r="H45" s="296">
        <v>184</v>
      </c>
      <c r="I45" s="296">
        <v>126</v>
      </c>
      <c r="J45" s="296">
        <v>33</v>
      </c>
      <c r="K45" s="20">
        <v>32</v>
      </c>
      <c r="L45" s="20">
        <v>1</v>
      </c>
      <c r="M45" s="20">
        <v>93</v>
      </c>
      <c r="N45" s="20"/>
      <c r="O45" s="20">
        <v>58</v>
      </c>
      <c r="P45" s="20"/>
      <c r="Q45" s="20"/>
      <c r="R45" s="20"/>
      <c r="S45" s="296">
        <v>151</v>
      </c>
      <c r="T45" s="297">
        <v>0.26190476190476192</v>
      </c>
    </row>
    <row r="46" spans="1:20" s="298" customFormat="1" ht="24" customHeight="1" x14ac:dyDescent="0.25">
      <c r="A46" s="305" t="s">
        <v>112</v>
      </c>
      <c r="B46" s="302" t="s">
        <v>330</v>
      </c>
      <c r="C46" s="296">
        <v>140</v>
      </c>
      <c r="D46" s="20">
        <v>108</v>
      </c>
      <c r="E46" s="20">
        <v>32</v>
      </c>
      <c r="F46" s="20">
        <v>0</v>
      </c>
      <c r="G46" s="20">
        <v>0</v>
      </c>
      <c r="H46" s="296">
        <v>140</v>
      </c>
      <c r="I46" s="296">
        <v>86</v>
      </c>
      <c r="J46" s="296">
        <v>25</v>
      </c>
      <c r="K46" s="20">
        <v>24</v>
      </c>
      <c r="L46" s="20">
        <v>1</v>
      </c>
      <c r="M46" s="20">
        <v>60</v>
      </c>
      <c r="N46" s="20">
        <v>1</v>
      </c>
      <c r="O46" s="20">
        <v>52</v>
      </c>
      <c r="P46" s="20">
        <v>0</v>
      </c>
      <c r="Q46" s="20">
        <v>0</v>
      </c>
      <c r="R46" s="20">
        <v>2</v>
      </c>
      <c r="S46" s="296">
        <v>115</v>
      </c>
      <c r="T46" s="297">
        <v>0.29069767441860467</v>
      </c>
    </row>
    <row r="47" spans="1:20" s="298" customFormat="1" ht="24" customHeight="1" x14ac:dyDescent="0.25">
      <c r="A47" s="305" t="s">
        <v>113</v>
      </c>
      <c r="B47" s="302" t="s">
        <v>211</v>
      </c>
      <c r="C47" s="296">
        <v>192</v>
      </c>
      <c r="D47" s="20">
        <v>113</v>
      </c>
      <c r="E47" s="20">
        <v>79</v>
      </c>
      <c r="F47" s="20"/>
      <c r="G47" s="20"/>
      <c r="H47" s="296">
        <v>192</v>
      </c>
      <c r="I47" s="296">
        <v>132</v>
      </c>
      <c r="J47" s="296">
        <v>59</v>
      </c>
      <c r="K47" s="20">
        <v>58</v>
      </c>
      <c r="L47" s="20">
        <v>1</v>
      </c>
      <c r="M47" s="20">
        <v>73</v>
      </c>
      <c r="N47" s="20"/>
      <c r="O47" s="20">
        <v>60</v>
      </c>
      <c r="P47" s="20"/>
      <c r="Q47" s="20"/>
      <c r="R47" s="20"/>
      <c r="S47" s="296">
        <v>133</v>
      </c>
      <c r="T47" s="297">
        <v>0.44696969696969696</v>
      </c>
    </row>
    <row r="48" spans="1:20" s="298" customFormat="1" ht="24" customHeight="1" x14ac:dyDescent="0.25">
      <c r="A48" s="305" t="s">
        <v>114</v>
      </c>
      <c r="B48" s="302" t="s">
        <v>241</v>
      </c>
      <c r="C48" s="296">
        <v>190</v>
      </c>
      <c r="D48" s="20">
        <v>132</v>
      </c>
      <c r="E48" s="20">
        <v>58</v>
      </c>
      <c r="F48" s="20"/>
      <c r="G48" s="20"/>
      <c r="H48" s="296">
        <v>190</v>
      </c>
      <c r="I48" s="296">
        <v>112</v>
      </c>
      <c r="J48" s="296">
        <v>31</v>
      </c>
      <c r="K48" s="20">
        <v>29</v>
      </c>
      <c r="L48" s="20">
        <v>2</v>
      </c>
      <c r="M48" s="20">
        <v>81</v>
      </c>
      <c r="N48" s="20"/>
      <c r="O48" s="20">
        <v>72</v>
      </c>
      <c r="P48" s="20"/>
      <c r="Q48" s="20"/>
      <c r="R48" s="20">
        <v>6</v>
      </c>
      <c r="S48" s="296">
        <v>159</v>
      </c>
      <c r="T48" s="297">
        <v>0.2767857142857143</v>
      </c>
    </row>
    <row r="49" spans="1:20" s="298" customFormat="1" ht="24" customHeight="1" x14ac:dyDescent="0.25">
      <c r="A49" s="305"/>
      <c r="B49" s="302"/>
      <c r="C49" s="296"/>
      <c r="D49" s="20"/>
      <c r="E49" s="20"/>
      <c r="F49" s="20"/>
      <c r="G49" s="20"/>
      <c r="H49" s="296"/>
      <c r="I49" s="296"/>
      <c r="J49" s="296"/>
      <c r="K49" s="20"/>
      <c r="L49" s="20"/>
      <c r="M49" s="20"/>
      <c r="N49" s="20"/>
      <c r="O49" s="20"/>
      <c r="P49" s="20"/>
      <c r="Q49" s="20"/>
      <c r="R49" s="20"/>
      <c r="S49" s="296"/>
      <c r="T49" s="297" t="e">
        <v>#DIV/0!</v>
      </c>
    </row>
    <row r="50" spans="1:20" s="298" customFormat="1" ht="24" customHeight="1" x14ac:dyDescent="0.25">
      <c r="A50" s="304" t="s">
        <v>12</v>
      </c>
      <c r="B50" s="300" t="s">
        <v>276</v>
      </c>
      <c r="C50" s="296">
        <v>1164</v>
      </c>
      <c r="D50" s="296">
        <v>449</v>
      </c>
      <c r="E50" s="296">
        <v>715</v>
      </c>
      <c r="F50" s="296">
        <v>3</v>
      </c>
      <c r="G50" s="296">
        <v>5</v>
      </c>
      <c r="H50" s="296">
        <v>1156</v>
      </c>
      <c r="I50" s="296">
        <v>903</v>
      </c>
      <c r="J50" s="296">
        <v>607</v>
      </c>
      <c r="K50" s="296">
        <v>591</v>
      </c>
      <c r="L50" s="296">
        <v>16</v>
      </c>
      <c r="M50" s="296">
        <v>295</v>
      </c>
      <c r="N50" s="296">
        <v>1</v>
      </c>
      <c r="O50" s="296">
        <v>218</v>
      </c>
      <c r="P50" s="296">
        <v>5</v>
      </c>
      <c r="Q50" s="296">
        <v>0</v>
      </c>
      <c r="R50" s="296">
        <v>30</v>
      </c>
      <c r="S50" s="296">
        <v>549</v>
      </c>
      <c r="T50" s="297">
        <v>0.67220376522702108</v>
      </c>
    </row>
    <row r="51" spans="1:20" s="298" customFormat="1" ht="24" customHeight="1" x14ac:dyDescent="0.25">
      <c r="A51" s="305" t="s">
        <v>115</v>
      </c>
      <c r="B51" s="302" t="s">
        <v>182</v>
      </c>
      <c r="C51" s="296">
        <v>91</v>
      </c>
      <c r="D51" s="20">
        <v>29</v>
      </c>
      <c r="E51" s="20">
        <v>62</v>
      </c>
      <c r="F51" s="20">
        <v>0</v>
      </c>
      <c r="G51" s="20">
        <v>1</v>
      </c>
      <c r="H51" s="296">
        <v>90</v>
      </c>
      <c r="I51" s="296">
        <v>85</v>
      </c>
      <c r="J51" s="296">
        <v>66</v>
      </c>
      <c r="K51" s="20">
        <v>65</v>
      </c>
      <c r="L51" s="20">
        <v>1</v>
      </c>
      <c r="M51" s="20">
        <v>19</v>
      </c>
      <c r="N51" s="20">
        <v>0</v>
      </c>
      <c r="O51" s="20">
        <v>5</v>
      </c>
      <c r="P51" s="20">
        <v>0</v>
      </c>
      <c r="Q51" s="20">
        <v>0</v>
      </c>
      <c r="R51" s="20">
        <v>0</v>
      </c>
      <c r="S51" s="296">
        <v>24</v>
      </c>
      <c r="T51" s="297">
        <v>0.77647058823529413</v>
      </c>
    </row>
    <row r="52" spans="1:20" s="298" customFormat="1" ht="24" customHeight="1" x14ac:dyDescent="0.25">
      <c r="A52" s="305" t="s">
        <v>116</v>
      </c>
      <c r="B52" s="302" t="s">
        <v>233</v>
      </c>
      <c r="C52" s="296">
        <v>226</v>
      </c>
      <c r="D52" s="20">
        <v>111</v>
      </c>
      <c r="E52" s="20">
        <v>115</v>
      </c>
      <c r="F52" s="20">
        <v>0</v>
      </c>
      <c r="G52" s="20">
        <v>0</v>
      </c>
      <c r="H52" s="296">
        <v>226</v>
      </c>
      <c r="I52" s="296">
        <v>165</v>
      </c>
      <c r="J52" s="296">
        <v>102</v>
      </c>
      <c r="K52" s="20">
        <v>100</v>
      </c>
      <c r="L52" s="20">
        <v>2</v>
      </c>
      <c r="M52" s="20">
        <v>63</v>
      </c>
      <c r="N52" s="20">
        <v>0</v>
      </c>
      <c r="O52" s="20">
        <v>61</v>
      </c>
      <c r="P52" s="20">
        <v>0</v>
      </c>
      <c r="Q52" s="20">
        <v>0</v>
      </c>
      <c r="R52" s="20">
        <v>0</v>
      </c>
      <c r="S52" s="296">
        <v>124</v>
      </c>
      <c r="T52" s="297">
        <v>0.61818181818181817</v>
      </c>
    </row>
    <row r="53" spans="1:20" s="298" customFormat="1" ht="24" customHeight="1" x14ac:dyDescent="0.25">
      <c r="A53" s="305" t="s">
        <v>117</v>
      </c>
      <c r="B53" s="302" t="s">
        <v>234</v>
      </c>
      <c r="C53" s="296">
        <v>200</v>
      </c>
      <c r="D53" s="20">
        <v>67</v>
      </c>
      <c r="E53" s="20">
        <v>133</v>
      </c>
      <c r="F53" s="20">
        <v>1</v>
      </c>
      <c r="G53" s="20">
        <v>0</v>
      </c>
      <c r="H53" s="296">
        <v>199</v>
      </c>
      <c r="I53" s="296">
        <v>167</v>
      </c>
      <c r="J53" s="296">
        <v>120</v>
      </c>
      <c r="K53" s="20">
        <v>118</v>
      </c>
      <c r="L53" s="20">
        <v>2</v>
      </c>
      <c r="M53" s="20">
        <v>47</v>
      </c>
      <c r="N53" s="20">
        <v>0</v>
      </c>
      <c r="O53" s="20">
        <v>28</v>
      </c>
      <c r="P53" s="20">
        <v>1</v>
      </c>
      <c r="Q53" s="20">
        <v>0</v>
      </c>
      <c r="R53" s="20">
        <v>3</v>
      </c>
      <c r="S53" s="296">
        <v>79</v>
      </c>
      <c r="T53" s="297">
        <v>0.71856287425149701</v>
      </c>
    </row>
    <row r="54" spans="1:20" s="298" customFormat="1" ht="24" customHeight="1" x14ac:dyDescent="0.25">
      <c r="A54" s="305" t="s">
        <v>118</v>
      </c>
      <c r="B54" s="302" t="s">
        <v>249</v>
      </c>
      <c r="C54" s="296">
        <v>147</v>
      </c>
      <c r="D54" s="20">
        <v>38</v>
      </c>
      <c r="E54" s="20">
        <v>109</v>
      </c>
      <c r="F54" s="20">
        <v>0</v>
      </c>
      <c r="G54" s="20">
        <v>2</v>
      </c>
      <c r="H54" s="296">
        <v>145</v>
      </c>
      <c r="I54" s="296">
        <v>113</v>
      </c>
      <c r="J54" s="296">
        <v>88</v>
      </c>
      <c r="K54" s="20">
        <v>84</v>
      </c>
      <c r="L54" s="20">
        <v>4</v>
      </c>
      <c r="M54" s="20">
        <v>25</v>
      </c>
      <c r="N54" s="20">
        <v>0</v>
      </c>
      <c r="O54" s="20">
        <v>22</v>
      </c>
      <c r="P54" s="20">
        <v>0</v>
      </c>
      <c r="Q54" s="20">
        <v>0</v>
      </c>
      <c r="R54" s="20">
        <v>10</v>
      </c>
      <c r="S54" s="296">
        <v>57</v>
      </c>
      <c r="T54" s="297">
        <v>0.77876106194690264</v>
      </c>
    </row>
    <row r="55" spans="1:20" s="298" customFormat="1" ht="24" customHeight="1" x14ac:dyDescent="0.25">
      <c r="A55" s="305" t="s">
        <v>119</v>
      </c>
      <c r="B55" s="302" t="s">
        <v>228</v>
      </c>
      <c r="C55" s="296">
        <v>189</v>
      </c>
      <c r="D55" s="20">
        <v>73</v>
      </c>
      <c r="E55" s="20">
        <v>116</v>
      </c>
      <c r="F55" s="20">
        <v>0</v>
      </c>
      <c r="G55" s="20">
        <v>2</v>
      </c>
      <c r="H55" s="296">
        <v>187</v>
      </c>
      <c r="I55" s="296">
        <v>140</v>
      </c>
      <c r="J55" s="296">
        <v>93</v>
      </c>
      <c r="K55" s="20">
        <v>89</v>
      </c>
      <c r="L55" s="20">
        <v>4</v>
      </c>
      <c r="M55" s="20">
        <v>46</v>
      </c>
      <c r="N55" s="20">
        <v>1</v>
      </c>
      <c r="O55" s="20">
        <v>43</v>
      </c>
      <c r="P55" s="20">
        <v>2</v>
      </c>
      <c r="Q55" s="20">
        <v>0</v>
      </c>
      <c r="R55" s="20">
        <v>2</v>
      </c>
      <c r="S55" s="296">
        <v>94</v>
      </c>
      <c r="T55" s="297">
        <v>0.66428571428571426</v>
      </c>
    </row>
    <row r="56" spans="1:20" s="298" customFormat="1" ht="24" customHeight="1" x14ac:dyDescent="0.25">
      <c r="A56" s="305" t="s">
        <v>120</v>
      </c>
      <c r="B56" s="302" t="s">
        <v>300</v>
      </c>
      <c r="C56" s="296">
        <v>218</v>
      </c>
      <c r="D56" s="20">
        <v>92</v>
      </c>
      <c r="E56" s="20">
        <v>126</v>
      </c>
      <c r="F56" s="20">
        <v>2</v>
      </c>
      <c r="G56" s="20">
        <v>0</v>
      </c>
      <c r="H56" s="296">
        <v>216</v>
      </c>
      <c r="I56" s="296">
        <v>154</v>
      </c>
      <c r="J56" s="296">
        <v>103</v>
      </c>
      <c r="K56" s="20">
        <v>100</v>
      </c>
      <c r="L56" s="20">
        <v>3</v>
      </c>
      <c r="M56" s="20">
        <v>51</v>
      </c>
      <c r="N56" s="20">
        <v>0</v>
      </c>
      <c r="O56" s="20">
        <v>45</v>
      </c>
      <c r="P56" s="20">
        <v>2</v>
      </c>
      <c r="Q56" s="20">
        <v>0</v>
      </c>
      <c r="R56" s="20">
        <v>15</v>
      </c>
      <c r="S56" s="296">
        <v>113</v>
      </c>
      <c r="T56" s="297">
        <v>0.66883116883116878</v>
      </c>
    </row>
    <row r="57" spans="1:20" s="298" customFormat="1" ht="24" customHeight="1" x14ac:dyDescent="0.25">
      <c r="A57" s="305" t="s">
        <v>121</v>
      </c>
      <c r="B57" s="302" t="s">
        <v>304</v>
      </c>
      <c r="C57" s="296">
        <v>93</v>
      </c>
      <c r="D57" s="20">
        <v>39</v>
      </c>
      <c r="E57" s="20">
        <v>54</v>
      </c>
      <c r="F57" s="20">
        <v>0</v>
      </c>
      <c r="G57" s="20">
        <v>0</v>
      </c>
      <c r="H57" s="296">
        <v>93</v>
      </c>
      <c r="I57" s="296">
        <v>79</v>
      </c>
      <c r="J57" s="296">
        <v>35</v>
      </c>
      <c r="K57" s="20">
        <v>35</v>
      </c>
      <c r="L57" s="20">
        <v>0</v>
      </c>
      <c r="M57" s="20">
        <v>44</v>
      </c>
      <c r="N57" s="20">
        <v>0</v>
      </c>
      <c r="O57" s="20">
        <v>14</v>
      </c>
      <c r="P57" s="20">
        <v>0</v>
      </c>
      <c r="Q57" s="20">
        <v>0</v>
      </c>
      <c r="R57" s="20">
        <v>0</v>
      </c>
      <c r="S57" s="296">
        <v>58</v>
      </c>
      <c r="T57" s="297">
        <v>0.44303797468354428</v>
      </c>
    </row>
    <row r="58" spans="1:20" s="298" customFormat="1" ht="20.25" customHeight="1" x14ac:dyDescent="0.25">
      <c r="A58" s="305"/>
      <c r="B58" s="302"/>
      <c r="C58" s="296">
        <v>0</v>
      </c>
      <c r="D58" s="20"/>
      <c r="E58" s="20"/>
      <c r="F58" s="20"/>
      <c r="G58" s="20"/>
      <c r="H58" s="296">
        <v>0</v>
      </c>
      <c r="I58" s="296">
        <v>0</v>
      </c>
      <c r="J58" s="296">
        <v>0</v>
      </c>
      <c r="K58" s="20"/>
      <c r="L58" s="20"/>
      <c r="M58" s="20"/>
      <c r="N58" s="20"/>
      <c r="O58" s="20"/>
      <c r="P58" s="20"/>
      <c r="Q58" s="20"/>
      <c r="R58" s="20"/>
      <c r="S58" s="296">
        <v>0</v>
      </c>
      <c r="T58" s="297" t="e">
        <v>#DIV/0!</v>
      </c>
    </row>
    <row r="59" spans="1:20" s="298" customFormat="1" ht="24" customHeight="1" x14ac:dyDescent="0.25">
      <c r="A59" s="304" t="s">
        <v>13</v>
      </c>
      <c r="B59" s="300" t="s">
        <v>277</v>
      </c>
      <c r="C59" s="296">
        <v>1669</v>
      </c>
      <c r="D59" s="296">
        <v>681</v>
      </c>
      <c r="E59" s="296">
        <v>988</v>
      </c>
      <c r="F59" s="296">
        <v>1</v>
      </c>
      <c r="G59" s="296">
        <v>5</v>
      </c>
      <c r="H59" s="296">
        <v>1663</v>
      </c>
      <c r="I59" s="296">
        <v>1267</v>
      </c>
      <c r="J59" s="296">
        <v>809</v>
      </c>
      <c r="K59" s="296">
        <v>801</v>
      </c>
      <c r="L59" s="296">
        <v>8</v>
      </c>
      <c r="M59" s="296">
        <v>458</v>
      </c>
      <c r="N59" s="296">
        <v>0</v>
      </c>
      <c r="O59" s="296">
        <v>385</v>
      </c>
      <c r="P59" s="296">
        <v>1</v>
      </c>
      <c r="Q59" s="296">
        <v>2</v>
      </c>
      <c r="R59" s="296">
        <v>8</v>
      </c>
      <c r="S59" s="296">
        <v>854</v>
      </c>
      <c r="T59" s="297">
        <v>0.63851617995264409</v>
      </c>
    </row>
    <row r="60" spans="1:20" s="298" customFormat="1" ht="24" customHeight="1" x14ac:dyDescent="0.25">
      <c r="A60" s="305" t="s">
        <v>252</v>
      </c>
      <c r="B60" s="302" t="s">
        <v>178</v>
      </c>
      <c r="C60" s="296">
        <v>120</v>
      </c>
      <c r="D60" s="20">
        <v>55</v>
      </c>
      <c r="E60" s="20">
        <v>65</v>
      </c>
      <c r="F60" s="20"/>
      <c r="G60" s="20"/>
      <c r="H60" s="296">
        <v>120</v>
      </c>
      <c r="I60" s="296">
        <v>80</v>
      </c>
      <c r="J60" s="296">
        <v>49</v>
      </c>
      <c r="K60" s="20">
        <v>49</v>
      </c>
      <c r="L60" s="20">
        <v>0</v>
      </c>
      <c r="M60" s="20">
        <v>31</v>
      </c>
      <c r="N60" s="20">
        <v>0</v>
      </c>
      <c r="O60" s="20">
        <v>40</v>
      </c>
      <c r="P60" s="20">
        <v>0</v>
      </c>
      <c r="Q60" s="20">
        <v>0</v>
      </c>
      <c r="R60" s="20">
        <v>0</v>
      </c>
      <c r="S60" s="296">
        <v>71</v>
      </c>
      <c r="T60" s="297">
        <v>0.61250000000000004</v>
      </c>
    </row>
    <row r="61" spans="1:20" s="298" customFormat="1" ht="24" customHeight="1" x14ac:dyDescent="0.25">
      <c r="A61" s="305" t="s">
        <v>253</v>
      </c>
      <c r="B61" s="302" t="s">
        <v>305</v>
      </c>
      <c r="C61" s="296">
        <v>213</v>
      </c>
      <c r="D61" s="20">
        <v>102</v>
      </c>
      <c r="E61" s="20">
        <v>111</v>
      </c>
      <c r="F61" s="20"/>
      <c r="G61" s="20">
        <v>1</v>
      </c>
      <c r="H61" s="296">
        <v>212</v>
      </c>
      <c r="I61" s="296">
        <v>140</v>
      </c>
      <c r="J61" s="296">
        <v>114</v>
      </c>
      <c r="K61" s="20">
        <v>113</v>
      </c>
      <c r="L61" s="20">
        <v>1</v>
      </c>
      <c r="M61" s="20">
        <v>26</v>
      </c>
      <c r="N61" s="20"/>
      <c r="O61" s="20">
        <v>70</v>
      </c>
      <c r="P61" s="20"/>
      <c r="Q61" s="20">
        <v>2</v>
      </c>
      <c r="R61" s="20"/>
      <c r="S61" s="296">
        <v>98</v>
      </c>
      <c r="T61" s="297">
        <v>0.81428571428571428</v>
      </c>
    </row>
    <row r="62" spans="1:20" s="298" customFormat="1" ht="24" customHeight="1" x14ac:dyDescent="0.25">
      <c r="A62" s="305" t="s">
        <v>254</v>
      </c>
      <c r="B62" s="302" t="s">
        <v>213</v>
      </c>
      <c r="C62" s="296">
        <v>240</v>
      </c>
      <c r="D62" s="20">
        <v>105</v>
      </c>
      <c r="E62" s="20">
        <v>135</v>
      </c>
      <c r="F62" s="20"/>
      <c r="G62" s="20">
        <v>1</v>
      </c>
      <c r="H62" s="296">
        <v>239</v>
      </c>
      <c r="I62" s="296">
        <v>185</v>
      </c>
      <c r="J62" s="296">
        <v>100</v>
      </c>
      <c r="K62" s="20">
        <v>100</v>
      </c>
      <c r="L62" s="20"/>
      <c r="M62" s="20">
        <v>85</v>
      </c>
      <c r="N62" s="20"/>
      <c r="O62" s="20">
        <v>54</v>
      </c>
      <c r="P62" s="20"/>
      <c r="Q62" s="20"/>
      <c r="R62" s="20">
        <v>0</v>
      </c>
      <c r="S62" s="296">
        <v>139</v>
      </c>
      <c r="T62" s="297">
        <v>0.54054054054054057</v>
      </c>
    </row>
    <row r="63" spans="1:20" s="298" customFormat="1" ht="24" customHeight="1" x14ac:dyDescent="0.25">
      <c r="A63" s="305" t="s">
        <v>255</v>
      </c>
      <c r="B63" s="302" t="s">
        <v>334</v>
      </c>
      <c r="C63" s="296">
        <v>273</v>
      </c>
      <c r="D63" s="20">
        <v>138</v>
      </c>
      <c r="E63" s="20">
        <v>135</v>
      </c>
      <c r="F63" s="20"/>
      <c r="G63" s="20"/>
      <c r="H63" s="296">
        <v>273</v>
      </c>
      <c r="I63" s="296">
        <v>197</v>
      </c>
      <c r="J63" s="296">
        <v>95</v>
      </c>
      <c r="K63" s="20">
        <v>93</v>
      </c>
      <c r="L63" s="20">
        <v>2</v>
      </c>
      <c r="M63" s="20">
        <v>102</v>
      </c>
      <c r="N63" s="20"/>
      <c r="O63" s="20">
        <v>73</v>
      </c>
      <c r="P63" s="20">
        <v>1</v>
      </c>
      <c r="Q63" s="20"/>
      <c r="R63" s="20">
        <v>2</v>
      </c>
      <c r="S63" s="296">
        <v>178</v>
      </c>
      <c r="T63" s="297">
        <v>0.48223350253807107</v>
      </c>
    </row>
    <row r="64" spans="1:20" s="298" customFormat="1" ht="24" customHeight="1" x14ac:dyDescent="0.25">
      <c r="A64" s="305" t="s">
        <v>256</v>
      </c>
      <c r="B64" s="302" t="s">
        <v>335</v>
      </c>
      <c r="C64" s="296">
        <v>277</v>
      </c>
      <c r="D64" s="20">
        <v>53</v>
      </c>
      <c r="E64" s="20">
        <v>224</v>
      </c>
      <c r="F64" s="20">
        <v>1</v>
      </c>
      <c r="G64" s="20"/>
      <c r="H64" s="296">
        <v>276</v>
      </c>
      <c r="I64" s="296">
        <v>249</v>
      </c>
      <c r="J64" s="296">
        <v>198</v>
      </c>
      <c r="K64" s="20">
        <v>195</v>
      </c>
      <c r="L64" s="20">
        <v>3</v>
      </c>
      <c r="M64" s="20">
        <v>51</v>
      </c>
      <c r="N64" s="20"/>
      <c r="O64" s="20">
        <v>27</v>
      </c>
      <c r="P64" s="20">
        <v>0</v>
      </c>
      <c r="Q64" s="20"/>
      <c r="R64" s="20"/>
      <c r="S64" s="296">
        <v>78</v>
      </c>
      <c r="T64" s="297">
        <v>0.79518072289156627</v>
      </c>
    </row>
    <row r="65" spans="1:20" s="298" customFormat="1" ht="24" customHeight="1" x14ac:dyDescent="0.25">
      <c r="A65" s="305" t="s">
        <v>257</v>
      </c>
      <c r="B65" s="302" t="s">
        <v>295</v>
      </c>
      <c r="C65" s="296">
        <v>351</v>
      </c>
      <c r="D65" s="20">
        <v>112</v>
      </c>
      <c r="E65" s="20">
        <v>239</v>
      </c>
      <c r="F65" s="20"/>
      <c r="G65" s="20">
        <v>1</v>
      </c>
      <c r="H65" s="296">
        <v>350</v>
      </c>
      <c r="I65" s="296">
        <v>288</v>
      </c>
      <c r="J65" s="296">
        <v>192</v>
      </c>
      <c r="K65" s="20">
        <v>190</v>
      </c>
      <c r="L65" s="20">
        <v>2</v>
      </c>
      <c r="M65" s="20">
        <v>96</v>
      </c>
      <c r="N65" s="20"/>
      <c r="O65" s="20">
        <v>62</v>
      </c>
      <c r="P65" s="20"/>
      <c r="Q65" s="20"/>
      <c r="R65" s="20"/>
      <c r="S65" s="296">
        <v>158</v>
      </c>
      <c r="T65" s="297">
        <v>0.66666666666666663</v>
      </c>
    </row>
    <row r="66" spans="1:20" s="298" customFormat="1" ht="24" customHeight="1" x14ac:dyDescent="0.25">
      <c r="A66" s="305" t="s">
        <v>258</v>
      </c>
      <c r="B66" s="302" t="s">
        <v>185</v>
      </c>
      <c r="C66" s="296">
        <v>195</v>
      </c>
      <c r="D66" s="20">
        <v>116</v>
      </c>
      <c r="E66" s="20">
        <v>79</v>
      </c>
      <c r="F66" s="20"/>
      <c r="G66" s="20">
        <v>2</v>
      </c>
      <c r="H66" s="296">
        <v>193</v>
      </c>
      <c r="I66" s="296">
        <v>128</v>
      </c>
      <c r="J66" s="296">
        <v>61</v>
      </c>
      <c r="K66" s="20">
        <v>61</v>
      </c>
      <c r="L66" s="20">
        <v>0</v>
      </c>
      <c r="M66" s="20">
        <v>67</v>
      </c>
      <c r="N66" s="20"/>
      <c r="O66" s="20">
        <v>59</v>
      </c>
      <c r="P66" s="20"/>
      <c r="Q66" s="20"/>
      <c r="R66" s="20">
        <v>6</v>
      </c>
      <c r="S66" s="296">
        <v>132</v>
      </c>
      <c r="T66" s="297">
        <v>0.4765625</v>
      </c>
    </row>
    <row r="67" spans="1:20" s="298" customFormat="1" ht="24" customHeight="1" x14ac:dyDescent="0.25">
      <c r="A67" s="305" t="s">
        <v>306</v>
      </c>
      <c r="B67" s="302"/>
      <c r="C67" s="296"/>
      <c r="D67" s="20"/>
      <c r="E67" s="20"/>
      <c r="F67" s="20"/>
      <c r="G67" s="20"/>
      <c r="H67" s="296"/>
      <c r="I67" s="296"/>
      <c r="J67" s="296"/>
      <c r="K67" s="20"/>
      <c r="L67" s="20"/>
      <c r="M67" s="20"/>
      <c r="N67" s="20"/>
      <c r="O67" s="20"/>
      <c r="P67" s="20"/>
      <c r="Q67" s="20"/>
      <c r="R67" s="20"/>
      <c r="S67" s="296"/>
      <c r="T67" s="297" t="e">
        <v>#DIV/0!</v>
      </c>
    </row>
    <row r="68" spans="1:20" s="298" customFormat="1" ht="24" customHeight="1" x14ac:dyDescent="0.25">
      <c r="A68" s="305"/>
      <c r="B68" s="302"/>
      <c r="C68" s="296"/>
      <c r="D68" s="20"/>
      <c r="E68" s="20"/>
      <c r="F68" s="20"/>
      <c r="G68" s="20"/>
      <c r="H68" s="296"/>
      <c r="I68" s="296"/>
      <c r="J68" s="296"/>
      <c r="K68" s="20"/>
      <c r="L68" s="20"/>
      <c r="M68" s="20"/>
      <c r="N68" s="20"/>
      <c r="O68" s="20"/>
      <c r="P68" s="20"/>
      <c r="Q68" s="20"/>
      <c r="R68" s="20"/>
      <c r="S68" s="296"/>
      <c r="T68" s="297" t="e">
        <v>#DIV/0!</v>
      </c>
    </row>
    <row r="69" spans="1:20" s="298" customFormat="1" ht="24" customHeight="1" x14ac:dyDescent="0.25">
      <c r="A69" s="304" t="s">
        <v>14</v>
      </c>
      <c r="B69" s="300" t="s">
        <v>278</v>
      </c>
      <c r="C69" s="296">
        <v>1707</v>
      </c>
      <c r="D69" s="296">
        <v>758</v>
      </c>
      <c r="E69" s="296">
        <v>949</v>
      </c>
      <c r="F69" s="296">
        <v>7</v>
      </c>
      <c r="G69" s="296">
        <v>0</v>
      </c>
      <c r="H69" s="296">
        <v>1700</v>
      </c>
      <c r="I69" s="296">
        <v>1125</v>
      </c>
      <c r="J69" s="296">
        <v>872</v>
      </c>
      <c r="K69" s="296">
        <v>861</v>
      </c>
      <c r="L69" s="296">
        <v>11</v>
      </c>
      <c r="M69" s="296">
        <v>253</v>
      </c>
      <c r="N69" s="296">
        <v>0</v>
      </c>
      <c r="O69" s="296">
        <v>553</v>
      </c>
      <c r="P69" s="296">
        <v>18</v>
      </c>
      <c r="Q69" s="296">
        <v>0</v>
      </c>
      <c r="R69" s="296">
        <v>4</v>
      </c>
      <c r="S69" s="296">
        <v>828</v>
      </c>
      <c r="T69" s="297">
        <v>0.77511111111111108</v>
      </c>
    </row>
    <row r="70" spans="1:20" s="298" customFormat="1" ht="24" customHeight="1" x14ac:dyDescent="0.25">
      <c r="A70" s="305" t="s">
        <v>122</v>
      </c>
      <c r="B70" s="302" t="s">
        <v>181</v>
      </c>
      <c r="C70" s="296">
        <v>378</v>
      </c>
      <c r="D70" s="20">
        <v>209</v>
      </c>
      <c r="E70" s="20">
        <v>169</v>
      </c>
      <c r="F70" s="20">
        <v>2</v>
      </c>
      <c r="G70" s="20">
        <v>0</v>
      </c>
      <c r="H70" s="296">
        <v>376</v>
      </c>
      <c r="I70" s="296">
        <v>206</v>
      </c>
      <c r="J70" s="296">
        <v>162</v>
      </c>
      <c r="K70" s="20">
        <v>160</v>
      </c>
      <c r="L70" s="20">
        <v>2</v>
      </c>
      <c r="M70" s="20">
        <v>44</v>
      </c>
      <c r="N70" s="20">
        <v>0</v>
      </c>
      <c r="O70" s="20">
        <v>164</v>
      </c>
      <c r="P70" s="20">
        <v>5</v>
      </c>
      <c r="Q70" s="20">
        <v>0</v>
      </c>
      <c r="R70" s="20">
        <v>1</v>
      </c>
      <c r="S70" s="296">
        <v>214</v>
      </c>
      <c r="T70" s="297">
        <v>0.78640776699029125</v>
      </c>
    </row>
    <row r="71" spans="1:20" s="298" customFormat="1" ht="24" customHeight="1" x14ac:dyDescent="0.25">
      <c r="A71" s="305" t="s">
        <v>123</v>
      </c>
      <c r="B71" s="302" t="s">
        <v>188</v>
      </c>
      <c r="C71" s="296">
        <v>188</v>
      </c>
      <c r="D71" s="20">
        <v>67</v>
      </c>
      <c r="E71" s="20">
        <v>121</v>
      </c>
      <c r="F71" s="20">
        <v>1</v>
      </c>
      <c r="G71" s="20">
        <v>0</v>
      </c>
      <c r="H71" s="296">
        <v>187</v>
      </c>
      <c r="I71" s="296">
        <v>142</v>
      </c>
      <c r="J71" s="296">
        <v>107</v>
      </c>
      <c r="K71" s="20">
        <v>103</v>
      </c>
      <c r="L71" s="20">
        <v>4</v>
      </c>
      <c r="M71" s="20">
        <v>35</v>
      </c>
      <c r="N71" s="20">
        <v>0</v>
      </c>
      <c r="O71" s="20">
        <v>40</v>
      </c>
      <c r="P71" s="20">
        <v>2</v>
      </c>
      <c r="Q71" s="20">
        <v>0</v>
      </c>
      <c r="R71" s="20">
        <v>3</v>
      </c>
      <c r="S71" s="296">
        <v>80</v>
      </c>
      <c r="T71" s="297">
        <v>0.75352112676056338</v>
      </c>
    </row>
    <row r="72" spans="1:20" s="298" customFormat="1" ht="24" customHeight="1" x14ac:dyDescent="0.25">
      <c r="A72" s="305" t="s">
        <v>124</v>
      </c>
      <c r="B72" s="302" t="s">
        <v>332</v>
      </c>
      <c r="C72" s="296">
        <v>224</v>
      </c>
      <c r="D72" s="20">
        <v>112</v>
      </c>
      <c r="E72" s="20">
        <v>112</v>
      </c>
      <c r="F72" s="20">
        <v>2</v>
      </c>
      <c r="G72" s="20">
        <v>0</v>
      </c>
      <c r="H72" s="296">
        <v>222</v>
      </c>
      <c r="I72" s="296">
        <v>137</v>
      </c>
      <c r="J72" s="296">
        <v>100</v>
      </c>
      <c r="K72" s="20">
        <v>98</v>
      </c>
      <c r="L72" s="20">
        <v>2</v>
      </c>
      <c r="M72" s="20">
        <v>37</v>
      </c>
      <c r="N72" s="20">
        <v>0</v>
      </c>
      <c r="O72" s="20">
        <v>84</v>
      </c>
      <c r="P72" s="20">
        <v>1</v>
      </c>
      <c r="Q72" s="20">
        <v>0</v>
      </c>
      <c r="R72" s="20">
        <v>0</v>
      </c>
      <c r="S72" s="296">
        <v>122</v>
      </c>
      <c r="T72" s="297">
        <v>0.72992700729927007</v>
      </c>
    </row>
    <row r="73" spans="1:20" s="298" customFormat="1" ht="24" customHeight="1" x14ac:dyDescent="0.25">
      <c r="A73" s="305" t="s">
        <v>125</v>
      </c>
      <c r="B73" s="302" t="s">
        <v>189</v>
      </c>
      <c r="C73" s="296">
        <v>254</v>
      </c>
      <c r="D73" s="20">
        <v>124</v>
      </c>
      <c r="E73" s="20">
        <v>130</v>
      </c>
      <c r="F73" s="20">
        <v>2</v>
      </c>
      <c r="G73" s="20">
        <v>0</v>
      </c>
      <c r="H73" s="296">
        <v>252</v>
      </c>
      <c r="I73" s="296">
        <v>160</v>
      </c>
      <c r="J73" s="296">
        <v>115</v>
      </c>
      <c r="K73" s="20">
        <v>114</v>
      </c>
      <c r="L73" s="20">
        <v>1</v>
      </c>
      <c r="M73" s="20">
        <v>45</v>
      </c>
      <c r="N73" s="20">
        <v>0</v>
      </c>
      <c r="O73" s="20">
        <v>88</v>
      </c>
      <c r="P73" s="20">
        <v>4</v>
      </c>
      <c r="Q73" s="20">
        <v>0</v>
      </c>
      <c r="R73" s="20">
        <v>0</v>
      </c>
      <c r="S73" s="296">
        <v>137</v>
      </c>
      <c r="T73" s="297">
        <v>0.71875</v>
      </c>
    </row>
    <row r="74" spans="1:20" s="298" customFormat="1" ht="24" customHeight="1" x14ac:dyDescent="0.25">
      <c r="A74" s="305" t="s">
        <v>126</v>
      </c>
      <c r="B74" s="302" t="s">
        <v>296</v>
      </c>
      <c r="C74" s="296">
        <v>163</v>
      </c>
      <c r="D74" s="20">
        <v>83</v>
      </c>
      <c r="E74" s="20">
        <v>80</v>
      </c>
      <c r="F74" s="20">
        <v>0</v>
      </c>
      <c r="G74" s="20">
        <v>0</v>
      </c>
      <c r="H74" s="296">
        <v>163</v>
      </c>
      <c r="I74" s="296">
        <v>99</v>
      </c>
      <c r="J74" s="296">
        <v>73</v>
      </c>
      <c r="K74" s="20">
        <v>72</v>
      </c>
      <c r="L74" s="20">
        <v>1</v>
      </c>
      <c r="M74" s="20">
        <v>26</v>
      </c>
      <c r="N74" s="20">
        <v>0</v>
      </c>
      <c r="O74" s="20">
        <v>64</v>
      </c>
      <c r="P74" s="20">
        <v>0</v>
      </c>
      <c r="Q74" s="20">
        <v>0</v>
      </c>
      <c r="R74" s="20">
        <v>0</v>
      </c>
      <c r="S74" s="296">
        <v>90</v>
      </c>
      <c r="T74" s="297">
        <v>0.73737373737373735</v>
      </c>
    </row>
    <row r="75" spans="1:20" s="298" customFormat="1" ht="24" customHeight="1" x14ac:dyDescent="0.25">
      <c r="A75" s="305" t="s">
        <v>127</v>
      </c>
      <c r="B75" s="302" t="s">
        <v>182</v>
      </c>
      <c r="C75" s="296">
        <v>184</v>
      </c>
      <c r="D75" s="20">
        <v>83</v>
      </c>
      <c r="E75" s="20">
        <v>101</v>
      </c>
      <c r="F75" s="20">
        <v>0</v>
      </c>
      <c r="G75" s="20">
        <v>0</v>
      </c>
      <c r="H75" s="296">
        <v>184</v>
      </c>
      <c r="I75" s="296">
        <v>124</v>
      </c>
      <c r="J75" s="296">
        <v>106</v>
      </c>
      <c r="K75" s="20">
        <v>105</v>
      </c>
      <c r="L75" s="20">
        <v>1</v>
      </c>
      <c r="M75" s="20">
        <v>18</v>
      </c>
      <c r="N75" s="20">
        <v>0</v>
      </c>
      <c r="O75" s="20">
        <v>59</v>
      </c>
      <c r="P75" s="20">
        <v>1</v>
      </c>
      <c r="Q75" s="20">
        <v>0</v>
      </c>
      <c r="R75" s="20">
        <v>0</v>
      </c>
      <c r="S75" s="296">
        <v>78</v>
      </c>
      <c r="T75" s="297">
        <v>0.85483870967741937</v>
      </c>
    </row>
    <row r="76" spans="1:20" s="298" customFormat="1" ht="24" customHeight="1" x14ac:dyDescent="0.25">
      <c r="A76" s="305" t="s">
        <v>128</v>
      </c>
      <c r="B76" s="302" t="s">
        <v>183</v>
      </c>
      <c r="C76" s="296">
        <v>175</v>
      </c>
      <c r="D76" s="20">
        <v>80</v>
      </c>
      <c r="E76" s="20">
        <v>95</v>
      </c>
      <c r="F76" s="20">
        <v>0</v>
      </c>
      <c r="G76" s="20">
        <v>0</v>
      </c>
      <c r="H76" s="296">
        <v>175</v>
      </c>
      <c r="I76" s="296">
        <v>116</v>
      </c>
      <c r="J76" s="296">
        <v>90</v>
      </c>
      <c r="K76" s="20">
        <v>90</v>
      </c>
      <c r="L76" s="20">
        <v>0</v>
      </c>
      <c r="M76" s="20">
        <v>26</v>
      </c>
      <c r="N76" s="20">
        <v>0</v>
      </c>
      <c r="O76" s="20">
        <v>54</v>
      </c>
      <c r="P76" s="20">
        <v>5</v>
      </c>
      <c r="Q76" s="20">
        <v>0</v>
      </c>
      <c r="R76" s="20">
        <v>0</v>
      </c>
      <c r="S76" s="296">
        <v>85</v>
      </c>
      <c r="T76" s="297">
        <v>0.77586206896551724</v>
      </c>
    </row>
    <row r="77" spans="1:20" s="298" customFormat="1" ht="24" customHeight="1" x14ac:dyDescent="0.25">
      <c r="A77" s="305" t="s">
        <v>307</v>
      </c>
      <c r="B77" s="302" t="s">
        <v>224</v>
      </c>
      <c r="C77" s="296">
        <v>100</v>
      </c>
      <c r="D77" s="20">
        <v>0</v>
      </c>
      <c r="E77" s="20">
        <v>100</v>
      </c>
      <c r="F77" s="20">
        <v>0</v>
      </c>
      <c r="G77" s="20">
        <v>0</v>
      </c>
      <c r="H77" s="296">
        <v>100</v>
      </c>
      <c r="I77" s="296">
        <v>100</v>
      </c>
      <c r="J77" s="296">
        <v>86</v>
      </c>
      <c r="K77" s="20">
        <v>86</v>
      </c>
      <c r="L77" s="20">
        <v>0</v>
      </c>
      <c r="M77" s="20">
        <v>14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96">
        <v>14</v>
      </c>
      <c r="T77" s="297">
        <v>0.86</v>
      </c>
    </row>
    <row r="78" spans="1:20" s="298" customFormat="1" ht="24" customHeight="1" x14ac:dyDescent="0.25">
      <c r="A78" s="305"/>
      <c r="B78" s="302" t="s">
        <v>308</v>
      </c>
      <c r="C78" s="296">
        <v>41</v>
      </c>
      <c r="D78" s="20">
        <v>0</v>
      </c>
      <c r="E78" s="20">
        <v>41</v>
      </c>
      <c r="F78" s="20">
        <v>0</v>
      </c>
      <c r="G78" s="20">
        <v>0</v>
      </c>
      <c r="H78" s="296">
        <v>41</v>
      </c>
      <c r="I78" s="296">
        <v>41</v>
      </c>
      <c r="J78" s="296">
        <v>33</v>
      </c>
      <c r="K78" s="20">
        <v>33</v>
      </c>
      <c r="L78" s="20">
        <v>0</v>
      </c>
      <c r="M78" s="20">
        <v>8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96">
        <v>8</v>
      </c>
      <c r="T78" s="297">
        <v>0.80487804878048785</v>
      </c>
    </row>
    <row r="79" spans="1:20" s="298" customFormat="1" ht="20.25" customHeight="1" x14ac:dyDescent="0.25">
      <c r="A79" s="305"/>
      <c r="B79" s="302"/>
      <c r="C79" s="296">
        <v>0</v>
      </c>
      <c r="D79" s="20"/>
      <c r="E79" s="20"/>
      <c r="F79" s="20"/>
      <c r="G79" s="20"/>
      <c r="H79" s="296">
        <v>0</v>
      </c>
      <c r="I79" s="296">
        <v>0</v>
      </c>
      <c r="J79" s="296">
        <v>0</v>
      </c>
      <c r="K79" s="20"/>
      <c r="L79" s="20"/>
      <c r="M79" s="20"/>
      <c r="N79" s="20"/>
      <c r="O79" s="20"/>
      <c r="P79" s="20"/>
      <c r="Q79" s="20"/>
      <c r="R79" s="20"/>
      <c r="S79" s="296">
        <v>0</v>
      </c>
      <c r="T79" s="297" t="e">
        <v>#DIV/0!</v>
      </c>
    </row>
    <row r="80" spans="1:20" s="298" customFormat="1" ht="24" customHeight="1" x14ac:dyDescent="0.25">
      <c r="A80" s="304" t="s">
        <v>16</v>
      </c>
      <c r="B80" s="300" t="s">
        <v>279</v>
      </c>
      <c r="C80" s="296">
        <v>984</v>
      </c>
      <c r="D80" s="296">
        <v>265</v>
      </c>
      <c r="E80" s="296">
        <v>719</v>
      </c>
      <c r="F80" s="296">
        <v>1</v>
      </c>
      <c r="G80" s="296">
        <v>5</v>
      </c>
      <c r="H80" s="296">
        <v>978</v>
      </c>
      <c r="I80" s="296">
        <v>888</v>
      </c>
      <c r="J80" s="296">
        <v>625</v>
      </c>
      <c r="K80" s="296">
        <v>618</v>
      </c>
      <c r="L80" s="296">
        <v>7</v>
      </c>
      <c r="M80" s="296">
        <v>260</v>
      </c>
      <c r="N80" s="296">
        <v>3</v>
      </c>
      <c r="O80" s="296">
        <v>84</v>
      </c>
      <c r="P80" s="296">
        <v>6</v>
      </c>
      <c r="Q80" s="296">
        <v>0</v>
      </c>
      <c r="R80" s="296">
        <v>0</v>
      </c>
      <c r="S80" s="296">
        <v>353</v>
      </c>
      <c r="T80" s="297">
        <v>0.7038288288288288</v>
      </c>
    </row>
    <row r="81" spans="1:20" s="298" customFormat="1" ht="24" customHeight="1" x14ac:dyDescent="0.25">
      <c r="A81" s="305" t="s">
        <v>129</v>
      </c>
      <c r="B81" s="302" t="s">
        <v>203</v>
      </c>
      <c r="C81" s="296">
        <v>95</v>
      </c>
      <c r="D81" s="20">
        <v>13</v>
      </c>
      <c r="E81" s="20">
        <v>82</v>
      </c>
      <c r="F81" s="20">
        <v>1</v>
      </c>
      <c r="G81" s="20"/>
      <c r="H81" s="296">
        <v>94</v>
      </c>
      <c r="I81" s="296">
        <v>93</v>
      </c>
      <c r="J81" s="296">
        <v>75</v>
      </c>
      <c r="K81" s="20">
        <v>75</v>
      </c>
      <c r="L81" s="20">
        <v>0</v>
      </c>
      <c r="M81" s="20">
        <v>18</v>
      </c>
      <c r="N81" s="20">
        <v>0</v>
      </c>
      <c r="O81" s="20">
        <v>1</v>
      </c>
      <c r="P81" s="20">
        <v>0</v>
      </c>
      <c r="Q81" s="20"/>
      <c r="R81" s="20"/>
      <c r="S81" s="296">
        <v>19</v>
      </c>
      <c r="T81" s="297">
        <v>0.80645161290322576</v>
      </c>
    </row>
    <row r="82" spans="1:20" s="298" customFormat="1" ht="24" customHeight="1" x14ac:dyDescent="0.25">
      <c r="A82" s="305" t="s">
        <v>130</v>
      </c>
      <c r="B82" s="302" t="s">
        <v>220</v>
      </c>
      <c r="C82" s="296">
        <v>173</v>
      </c>
      <c r="D82" s="20">
        <v>58</v>
      </c>
      <c r="E82" s="20">
        <v>115</v>
      </c>
      <c r="F82" s="20">
        <v>0</v>
      </c>
      <c r="G82" s="20">
        <v>1</v>
      </c>
      <c r="H82" s="296">
        <v>172</v>
      </c>
      <c r="I82" s="296">
        <v>147</v>
      </c>
      <c r="J82" s="296">
        <v>96</v>
      </c>
      <c r="K82" s="20">
        <v>96</v>
      </c>
      <c r="L82" s="20"/>
      <c r="M82" s="20">
        <v>51</v>
      </c>
      <c r="N82" s="20"/>
      <c r="O82" s="20">
        <v>25</v>
      </c>
      <c r="P82" s="20">
        <v>0</v>
      </c>
      <c r="Q82" s="20"/>
      <c r="R82" s="20"/>
      <c r="S82" s="296">
        <v>76</v>
      </c>
      <c r="T82" s="297">
        <v>0.65306122448979587</v>
      </c>
    </row>
    <row r="83" spans="1:20" s="298" customFormat="1" ht="24" customHeight="1" x14ac:dyDescent="0.25">
      <c r="A83" s="305" t="s">
        <v>131</v>
      </c>
      <c r="B83" s="302" t="s">
        <v>294</v>
      </c>
      <c r="C83" s="296">
        <v>165</v>
      </c>
      <c r="D83" s="20">
        <v>43</v>
      </c>
      <c r="E83" s="20">
        <v>122</v>
      </c>
      <c r="F83" s="20">
        <v>0</v>
      </c>
      <c r="G83" s="20">
        <v>2</v>
      </c>
      <c r="H83" s="296">
        <v>163</v>
      </c>
      <c r="I83" s="296">
        <v>152</v>
      </c>
      <c r="J83" s="296">
        <v>114</v>
      </c>
      <c r="K83" s="20">
        <v>112</v>
      </c>
      <c r="L83" s="20">
        <v>2</v>
      </c>
      <c r="M83" s="20">
        <v>37</v>
      </c>
      <c r="N83" s="20">
        <v>1</v>
      </c>
      <c r="O83" s="20">
        <v>10</v>
      </c>
      <c r="P83" s="20">
        <v>1</v>
      </c>
      <c r="Q83" s="20"/>
      <c r="R83" s="20"/>
      <c r="S83" s="296">
        <v>49</v>
      </c>
      <c r="T83" s="297">
        <v>0.75</v>
      </c>
    </row>
    <row r="84" spans="1:20" s="298" customFormat="1" ht="24" customHeight="1" x14ac:dyDescent="0.25">
      <c r="A84" s="305" t="s">
        <v>132</v>
      </c>
      <c r="B84" s="302" t="s">
        <v>297</v>
      </c>
      <c r="C84" s="296">
        <v>112</v>
      </c>
      <c r="D84" s="20">
        <v>34</v>
      </c>
      <c r="E84" s="20">
        <v>78</v>
      </c>
      <c r="F84" s="20">
        <v>0</v>
      </c>
      <c r="G84" s="20"/>
      <c r="H84" s="296">
        <v>112</v>
      </c>
      <c r="I84" s="296">
        <v>99</v>
      </c>
      <c r="J84" s="296">
        <v>71</v>
      </c>
      <c r="K84" s="20">
        <v>70</v>
      </c>
      <c r="L84" s="20">
        <v>1</v>
      </c>
      <c r="M84" s="20">
        <v>28</v>
      </c>
      <c r="N84" s="20">
        <v>0</v>
      </c>
      <c r="O84" s="20">
        <v>10</v>
      </c>
      <c r="P84" s="20">
        <v>3</v>
      </c>
      <c r="Q84" s="20">
        <v>0</v>
      </c>
      <c r="R84" s="20"/>
      <c r="S84" s="296">
        <v>41</v>
      </c>
      <c r="T84" s="297">
        <v>0.71717171717171713</v>
      </c>
    </row>
    <row r="85" spans="1:20" s="298" customFormat="1" ht="24" customHeight="1" x14ac:dyDescent="0.25">
      <c r="A85" s="305" t="s">
        <v>133</v>
      </c>
      <c r="B85" s="302" t="s">
        <v>179</v>
      </c>
      <c r="C85" s="296">
        <v>164</v>
      </c>
      <c r="D85" s="20">
        <v>89</v>
      </c>
      <c r="E85" s="20">
        <v>75</v>
      </c>
      <c r="F85" s="20"/>
      <c r="G85" s="20">
        <v>2</v>
      </c>
      <c r="H85" s="296">
        <v>162</v>
      </c>
      <c r="I85" s="296">
        <v>141</v>
      </c>
      <c r="J85" s="296">
        <v>72</v>
      </c>
      <c r="K85" s="20">
        <v>70</v>
      </c>
      <c r="L85" s="20">
        <v>2</v>
      </c>
      <c r="M85" s="20">
        <v>67</v>
      </c>
      <c r="N85" s="20">
        <v>2</v>
      </c>
      <c r="O85" s="20">
        <v>20</v>
      </c>
      <c r="P85" s="20">
        <v>1</v>
      </c>
      <c r="Q85" s="20"/>
      <c r="R85" s="20"/>
      <c r="S85" s="296">
        <v>90</v>
      </c>
      <c r="T85" s="297">
        <v>0.51063829787234039</v>
      </c>
    </row>
    <row r="86" spans="1:20" s="298" customFormat="1" ht="24" customHeight="1" x14ac:dyDescent="0.25">
      <c r="A86" s="305" t="s">
        <v>134</v>
      </c>
      <c r="B86" s="302" t="s">
        <v>309</v>
      </c>
      <c r="C86" s="296">
        <v>81</v>
      </c>
      <c r="D86" s="20">
        <v>7</v>
      </c>
      <c r="E86" s="20">
        <v>74</v>
      </c>
      <c r="F86" s="20"/>
      <c r="G86" s="20"/>
      <c r="H86" s="296">
        <v>81</v>
      </c>
      <c r="I86" s="296">
        <v>74</v>
      </c>
      <c r="J86" s="296">
        <v>54</v>
      </c>
      <c r="K86" s="20">
        <v>54</v>
      </c>
      <c r="L86" s="20">
        <v>0</v>
      </c>
      <c r="M86" s="20">
        <v>20</v>
      </c>
      <c r="N86" s="20">
        <v>0</v>
      </c>
      <c r="O86" s="20">
        <v>7</v>
      </c>
      <c r="P86" s="20">
        <v>0</v>
      </c>
      <c r="Q86" s="20"/>
      <c r="R86" s="20"/>
      <c r="S86" s="296">
        <v>27</v>
      </c>
      <c r="T86" s="297">
        <v>0.72972972972972971</v>
      </c>
    </row>
    <row r="87" spans="1:20" s="298" customFormat="1" ht="24" customHeight="1" x14ac:dyDescent="0.25">
      <c r="A87" s="305" t="s">
        <v>311</v>
      </c>
      <c r="B87" s="302" t="s">
        <v>310</v>
      </c>
      <c r="C87" s="296">
        <v>96</v>
      </c>
      <c r="D87" s="20">
        <v>6</v>
      </c>
      <c r="E87" s="20">
        <v>90</v>
      </c>
      <c r="F87" s="20"/>
      <c r="G87" s="20"/>
      <c r="H87" s="296">
        <v>96</v>
      </c>
      <c r="I87" s="296">
        <v>91</v>
      </c>
      <c r="J87" s="296">
        <v>77</v>
      </c>
      <c r="K87" s="20">
        <v>75</v>
      </c>
      <c r="L87" s="20">
        <v>2</v>
      </c>
      <c r="M87" s="20">
        <v>14</v>
      </c>
      <c r="N87" s="20"/>
      <c r="O87" s="20">
        <v>5</v>
      </c>
      <c r="P87" s="20"/>
      <c r="Q87" s="20"/>
      <c r="R87" s="20"/>
      <c r="S87" s="296">
        <v>19</v>
      </c>
      <c r="T87" s="297">
        <v>0.84615384615384615</v>
      </c>
    </row>
    <row r="88" spans="1:20" s="298" customFormat="1" ht="24" customHeight="1" x14ac:dyDescent="0.25">
      <c r="A88" s="305" t="s">
        <v>312</v>
      </c>
      <c r="B88" s="302" t="s">
        <v>331</v>
      </c>
      <c r="C88" s="296">
        <v>98</v>
      </c>
      <c r="D88" s="20">
        <v>15</v>
      </c>
      <c r="E88" s="20">
        <v>83</v>
      </c>
      <c r="F88" s="20"/>
      <c r="G88" s="20"/>
      <c r="H88" s="296">
        <v>98</v>
      </c>
      <c r="I88" s="296">
        <v>91</v>
      </c>
      <c r="J88" s="296">
        <v>66</v>
      </c>
      <c r="K88" s="20">
        <v>66</v>
      </c>
      <c r="L88" s="20"/>
      <c r="M88" s="20">
        <v>25</v>
      </c>
      <c r="N88" s="20"/>
      <c r="O88" s="20">
        <v>6</v>
      </c>
      <c r="P88" s="20">
        <v>1</v>
      </c>
      <c r="Q88" s="20"/>
      <c r="R88" s="20"/>
      <c r="S88" s="296">
        <v>32</v>
      </c>
      <c r="T88" s="297">
        <v>0.72527472527472525</v>
      </c>
    </row>
    <row r="89" spans="1:20" s="298" customFormat="1" ht="24" customHeight="1" x14ac:dyDescent="0.25">
      <c r="A89" s="305"/>
      <c r="B89" s="302"/>
      <c r="C89" s="296">
        <v>0</v>
      </c>
      <c r="D89" s="20"/>
      <c r="E89" s="20"/>
      <c r="F89" s="20"/>
      <c r="G89" s="20"/>
      <c r="H89" s="296">
        <v>0</v>
      </c>
      <c r="I89" s="296">
        <v>0</v>
      </c>
      <c r="J89" s="296">
        <v>0</v>
      </c>
      <c r="K89" s="20"/>
      <c r="L89" s="20"/>
      <c r="M89" s="20"/>
      <c r="N89" s="20"/>
      <c r="O89" s="20"/>
      <c r="P89" s="20"/>
      <c r="Q89" s="20"/>
      <c r="R89" s="20"/>
      <c r="S89" s="296">
        <v>0</v>
      </c>
      <c r="T89" s="297" t="e">
        <v>#DIV/0!</v>
      </c>
    </row>
    <row r="90" spans="1:20" s="298" customFormat="1" ht="24" customHeight="1" x14ac:dyDescent="0.25">
      <c r="A90" s="304" t="s">
        <v>16</v>
      </c>
      <c r="B90" s="300" t="s">
        <v>280</v>
      </c>
      <c r="C90" s="296">
        <v>1095</v>
      </c>
      <c r="D90" s="296">
        <v>371</v>
      </c>
      <c r="E90" s="296">
        <v>724</v>
      </c>
      <c r="F90" s="296">
        <v>6</v>
      </c>
      <c r="G90" s="296">
        <v>5</v>
      </c>
      <c r="H90" s="296">
        <v>1084</v>
      </c>
      <c r="I90" s="296">
        <v>908</v>
      </c>
      <c r="J90" s="296">
        <v>515</v>
      </c>
      <c r="K90" s="296">
        <v>499</v>
      </c>
      <c r="L90" s="296">
        <v>16</v>
      </c>
      <c r="M90" s="296">
        <v>393</v>
      </c>
      <c r="N90" s="296">
        <v>0</v>
      </c>
      <c r="O90" s="296">
        <v>173</v>
      </c>
      <c r="P90" s="296">
        <v>3</v>
      </c>
      <c r="Q90" s="296">
        <v>0</v>
      </c>
      <c r="R90" s="296">
        <v>0</v>
      </c>
      <c r="S90" s="296">
        <v>569</v>
      </c>
      <c r="T90" s="297">
        <v>0.56718061674008813</v>
      </c>
    </row>
    <row r="91" spans="1:20" s="298" customFormat="1" ht="24" customHeight="1" x14ac:dyDescent="0.25">
      <c r="A91" s="305" t="s">
        <v>135</v>
      </c>
      <c r="B91" s="302" t="s">
        <v>186</v>
      </c>
      <c r="C91" s="296">
        <v>199</v>
      </c>
      <c r="D91" s="20">
        <v>80</v>
      </c>
      <c r="E91" s="20">
        <v>119</v>
      </c>
      <c r="F91" s="20">
        <v>0</v>
      </c>
      <c r="G91" s="20">
        <v>1</v>
      </c>
      <c r="H91" s="296">
        <v>198</v>
      </c>
      <c r="I91" s="296">
        <v>162</v>
      </c>
      <c r="J91" s="296">
        <v>95</v>
      </c>
      <c r="K91" s="20">
        <v>92</v>
      </c>
      <c r="L91" s="20">
        <v>3</v>
      </c>
      <c r="M91" s="20">
        <v>67</v>
      </c>
      <c r="N91" s="20">
        <v>0</v>
      </c>
      <c r="O91" s="20">
        <v>34</v>
      </c>
      <c r="P91" s="20">
        <v>2</v>
      </c>
      <c r="Q91" s="20">
        <v>0</v>
      </c>
      <c r="R91" s="20">
        <v>0</v>
      </c>
      <c r="S91" s="296">
        <v>103</v>
      </c>
      <c r="T91" s="297">
        <v>0.5864197530864198</v>
      </c>
    </row>
    <row r="92" spans="1:20" s="298" customFormat="1" ht="24" customHeight="1" x14ac:dyDescent="0.25">
      <c r="A92" s="305" t="s">
        <v>136</v>
      </c>
      <c r="B92" s="302" t="s">
        <v>218</v>
      </c>
      <c r="C92" s="296">
        <v>283</v>
      </c>
      <c r="D92" s="20">
        <v>66</v>
      </c>
      <c r="E92" s="20">
        <v>217</v>
      </c>
      <c r="F92" s="20">
        <v>2</v>
      </c>
      <c r="G92" s="20">
        <v>3</v>
      </c>
      <c r="H92" s="296">
        <v>278</v>
      </c>
      <c r="I92" s="296">
        <v>252</v>
      </c>
      <c r="J92" s="296">
        <v>144</v>
      </c>
      <c r="K92" s="20">
        <v>140</v>
      </c>
      <c r="L92" s="20">
        <v>4</v>
      </c>
      <c r="M92" s="20">
        <v>108</v>
      </c>
      <c r="N92" s="20"/>
      <c r="O92" s="20">
        <v>26</v>
      </c>
      <c r="P92" s="20">
        <v>0</v>
      </c>
      <c r="Q92" s="20"/>
      <c r="R92" s="20"/>
      <c r="S92" s="296">
        <v>134</v>
      </c>
      <c r="T92" s="297">
        <v>0.5714285714285714</v>
      </c>
    </row>
    <row r="93" spans="1:20" s="298" customFormat="1" ht="24" customHeight="1" x14ac:dyDescent="0.25">
      <c r="A93" s="305" t="s">
        <v>137</v>
      </c>
      <c r="B93" s="302" t="s">
        <v>214</v>
      </c>
      <c r="C93" s="296">
        <v>155</v>
      </c>
      <c r="D93" s="20">
        <v>46</v>
      </c>
      <c r="E93" s="20">
        <v>109</v>
      </c>
      <c r="F93" s="20">
        <v>1</v>
      </c>
      <c r="G93" s="20">
        <v>0</v>
      </c>
      <c r="H93" s="296">
        <v>154</v>
      </c>
      <c r="I93" s="296">
        <v>136</v>
      </c>
      <c r="J93" s="296">
        <v>70</v>
      </c>
      <c r="K93" s="20">
        <v>69</v>
      </c>
      <c r="L93" s="20">
        <v>1</v>
      </c>
      <c r="M93" s="20">
        <v>66</v>
      </c>
      <c r="N93" s="20">
        <v>0</v>
      </c>
      <c r="O93" s="20">
        <v>18</v>
      </c>
      <c r="P93" s="20">
        <v>0</v>
      </c>
      <c r="Q93" s="20">
        <v>0</v>
      </c>
      <c r="R93" s="20">
        <v>0</v>
      </c>
      <c r="S93" s="296">
        <v>84</v>
      </c>
      <c r="T93" s="297">
        <v>0.51470588235294112</v>
      </c>
    </row>
    <row r="94" spans="1:20" s="298" customFormat="1" ht="24" customHeight="1" x14ac:dyDescent="0.25">
      <c r="A94" s="305" t="s">
        <v>138</v>
      </c>
      <c r="B94" s="302" t="s">
        <v>216</v>
      </c>
      <c r="C94" s="296">
        <v>176</v>
      </c>
      <c r="D94" s="20">
        <v>84</v>
      </c>
      <c r="E94" s="20">
        <v>92</v>
      </c>
      <c r="F94" s="20">
        <v>0</v>
      </c>
      <c r="G94" s="20">
        <v>0</v>
      </c>
      <c r="H94" s="296">
        <v>176</v>
      </c>
      <c r="I94" s="296">
        <v>133</v>
      </c>
      <c r="J94" s="296">
        <v>70</v>
      </c>
      <c r="K94" s="20">
        <v>66</v>
      </c>
      <c r="L94" s="20">
        <v>4</v>
      </c>
      <c r="M94" s="20">
        <v>63</v>
      </c>
      <c r="N94" s="20">
        <v>0</v>
      </c>
      <c r="O94" s="20">
        <v>42</v>
      </c>
      <c r="P94" s="20">
        <v>1</v>
      </c>
      <c r="Q94" s="20">
        <v>0</v>
      </c>
      <c r="R94" s="20">
        <v>0</v>
      </c>
      <c r="S94" s="296">
        <v>106</v>
      </c>
      <c r="T94" s="297">
        <v>0.52631578947368418</v>
      </c>
    </row>
    <row r="95" spans="1:20" s="298" customFormat="1" ht="24" customHeight="1" x14ac:dyDescent="0.25">
      <c r="A95" s="305" t="s">
        <v>139</v>
      </c>
      <c r="B95" s="302" t="s">
        <v>236</v>
      </c>
      <c r="C95" s="296">
        <v>197</v>
      </c>
      <c r="D95" s="20">
        <v>71</v>
      </c>
      <c r="E95" s="20">
        <v>126</v>
      </c>
      <c r="F95" s="20">
        <v>2</v>
      </c>
      <c r="G95" s="20">
        <v>1</v>
      </c>
      <c r="H95" s="296">
        <v>194</v>
      </c>
      <c r="I95" s="296">
        <v>153</v>
      </c>
      <c r="J95" s="296">
        <v>88</v>
      </c>
      <c r="K95" s="20">
        <v>86</v>
      </c>
      <c r="L95" s="20">
        <v>2</v>
      </c>
      <c r="M95" s="20">
        <v>65</v>
      </c>
      <c r="N95" s="20">
        <v>0</v>
      </c>
      <c r="O95" s="20">
        <v>41</v>
      </c>
      <c r="P95" s="20">
        <v>0</v>
      </c>
      <c r="Q95" s="20">
        <v>0</v>
      </c>
      <c r="R95" s="20">
        <v>0</v>
      </c>
      <c r="S95" s="296">
        <v>106</v>
      </c>
      <c r="T95" s="297">
        <v>0.57516339869281041</v>
      </c>
    </row>
    <row r="96" spans="1:20" s="298" customFormat="1" ht="24" customHeight="1" x14ac:dyDescent="0.25">
      <c r="A96" s="305" t="s">
        <v>140</v>
      </c>
      <c r="B96" s="302" t="s">
        <v>215</v>
      </c>
      <c r="C96" s="296">
        <v>85</v>
      </c>
      <c r="D96" s="20">
        <v>24</v>
      </c>
      <c r="E96" s="20">
        <v>61</v>
      </c>
      <c r="F96" s="20">
        <v>1</v>
      </c>
      <c r="G96" s="20">
        <v>0</v>
      </c>
      <c r="H96" s="296">
        <v>84</v>
      </c>
      <c r="I96" s="296">
        <v>72</v>
      </c>
      <c r="J96" s="296">
        <v>48</v>
      </c>
      <c r="K96" s="20">
        <v>46</v>
      </c>
      <c r="L96" s="20">
        <v>2</v>
      </c>
      <c r="M96" s="20">
        <v>24</v>
      </c>
      <c r="N96" s="20">
        <v>0</v>
      </c>
      <c r="O96" s="20">
        <v>12</v>
      </c>
      <c r="P96" s="20">
        <v>0</v>
      </c>
      <c r="Q96" s="20">
        <v>0</v>
      </c>
      <c r="R96" s="20">
        <v>0</v>
      </c>
      <c r="S96" s="296">
        <v>36</v>
      </c>
      <c r="T96" s="297">
        <v>0.66666666666666663</v>
      </c>
    </row>
    <row r="97" spans="1:20" s="298" customFormat="1" ht="24" customHeight="1" x14ac:dyDescent="0.25">
      <c r="A97" s="305"/>
      <c r="B97" s="302"/>
      <c r="C97" s="296">
        <v>0</v>
      </c>
      <c r="D97" s="20"/>
      <c r="E97" s="20"/>
      <c r="F97" s="20"/>
      <c r="G97" s="20"/>
      <c r="H97" s="296">
        <v>0</v>
      </c>
      <c r="I97" s="296">
        <v>0</v>
      </c>
      <c r="J97" s="296">
        <v>0</v>
      </c>
      <c r="K97" s="20"/>
      <c r="L97" s="20"/>
      <c r="M97" s="20"/>
      <c r="N97" s="20"/>
      <c r="O97" s="20"/>
      <c r="P97" s="20"/>
      <c r="Q97" s="20"/>
      <c r="R97" s="20"/>
      <c r="S97" s="296">
        <v>0</v>
      </c>
      <c r="T97" s="297" t="e">
        <v>#DIV/0!</v>
      </c>
    </row>
    <row r="98" spans="1:20" s="298" customFormat="1" ht="24" customHeight="1" x14ac:dyDescent="0.25">
      <c r="A98" s="304" t="s">
        <v>17</v>
      </c>
      <c r="B98" s="300" t="s">
        <v>281</v>
      </c>
      <c r="C98" s="296">
        <v>1688</v>
      </c>
      <c r="D98" s="296">
        <v>576</v>
      </c>
      <c r="E98" s="296">
        <v>1112</v>
      </c>
      <c r="F98" s="296">
        <v>3</v>
      </c>
      <c r="G98" s="296">
        <v>0</v>
      </c>
      <c r="H98" s="296">
        <v>1685</v>
      </c>
      <c r="I98" s="296">
        <v>1415</v>
      </c>
      <c r="J98" s="296">
        <v>972</v>
      </c>
      <c r="K98" s="296">
        <v>950</v>
      </c>
      <c r="L98" s="296">
        <v>22</v>
      </c>
      <c r="M98" s="296">
        <v>443</v>
      </c>
      <c r="N98" s="296">
        <v>0</v>
      </c>
      <c r="O98" s="296">
        <v>228</v>
      </c>
      <c r="P98" s="296">
        <v>13</v>
      </c>
      <c r="Q98" s="296">
        <v>0</v>
      </c>
      <c r="R98" s="296">
        <v>29</v>
      </c>
      <c r="S98" s="296">
        <v>713</v>
      </c>
      <c r="T98" s="297">
        <v>0.68692579505300355</v>
      </c>
    </row>
    <row r="99" spans="1:20" s="298" customFormat="1" ht="24" customHeight="1" x14ac:dyDescent="0.25">
      <c r="A99" s="305" t="s">
        <v>141</v>
      </c>
      <c r="B99" s="302" t="s">
        <v>229</v>
      </c>
      <c r="C99" s="296">
        <v>317</v>
      </c>
      <c r="D99" s="20">
        <v>10</v>
      </c>
      <c r="E99" s="20">
        <v>307</v>
      </c>
      <c r="F99" s="20">
        <v>0</v>
      </c>
      <c r="G99" s="20">
        <v>0</v>
      </c>
      <c r="H99" s="296">
        <v>317</v>
      </c>
      <c r="I99" s="296">
        <v>317</v>
      </c>
      <c r="J99" s="296">
        <v>306</v>
      </c>
      <c r="K99" s="20">
        <v>301</v>
      </c>
      <c r="L99" s="20">
        <v>5</v>
      </c>
      <c r="M99" s="20">
        <v>11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96">
        <v>11</v>
      </c>
      <c r="T99" s="297">
        <v>0.96529968454258674</v>
      </c>
    </row>
    <row r="100" spans="1:20" s="298" customFormat="1" ht="24" customHeight="1" x14ac:dyDescent="0.25">
      <c r="A100" s="305" t="s">
        <v>142</v>
      </c>
      <c r="B100" s="302" t="s">
        <v>314</v>
      </c>
      <c r="C100" s="296">
        <v>256</v>
      </c>
      <c r="D100" s="20">
        <v>150</v>
      </c>
      <c r="E100" s="20">
        <v>106</v>
      </c>
      <c r="F100" s="20">
        <v>0</v>
      </c>
      <c r="G100" s="20">
        <v>0</v>
      </c>
      <c r="H100" s="296">
        <v>256</v>
      </c>
      <c r="I100" s="296">
        <v>176</v>
      </c>
      <c r="J100" s="296">
        <v>80</v>
      </c>
      <c r="K100" s="20">
        <v>78</v>
      </c>
      <c r="L100" s="20">
        <v>2</v>
      </c>
      <c r="M100" s="20">
        <v>96</v>
      </c>
      <c r="N100" s="20">
        <v>0</v>
      </c>
      <c r="O100" s="20">
        <v>78</v>
      </c>
      <c r="P100" s="20">
        <v>0</v>
      </c>
      <c r="Q100" s="20">
        <v>0</v>
      </c>
      <c r="R100" s="20">
        <v>2</v>
      </c>
      <c r="S100" s="296">
        <v>176</v>
      </c>
      <c r="T100" s="297">
        <v>0.45454545454545453</v>
      </c>
    </row>
    <row r="101" spans="1:20" s="298" customFormat="1" ht="24" customHeight="1" x14ac:dyDescent="0.25">
      <c r="A101" s="305" t="s">
        <v>143</v>
      </c>
      <c r="B101" s="302" t="s">
        <v>230</v>
      </c>
      <c r="C101" s="296">
        <v>216</v>
      </c>
      <c r="D101" s="20">
        <v>22</v>
      </c>
      <c r="E101" s="20">
        <v>194</v>
      </c>
      <c r="F101" s="20">
        <v>0</v>
      </c>
      <c r="G101" s="20">
        <v>0</v>
      </c>
      <c r="H101" s="296">
        <v>216</v>
      </c>
      <c r="I101" s="296">
        <v>204</v>
      </c>
      <c r="J101" s="296">
        <v>169</v>
      </c>
      <c r="K101" s="20">
        <v>166</v>
      </c>
      <c r="L101" s="20">
        <v>3</v>
      </c>
      <c r="M101" s="20">
        <v>35</v>
      </c>
      <c r="N101" s="20">
        <v>0</v>
      </c>
      <c r="O101" s="20">
        <v>8</v>
      </c>
      <c r="P101" s="20">
        <v>0</v>
      </c>
      <c r="Q101" s="20">
        <v>0</v>
      </c>
      <c r="R101" s="20">
        <v>4</v>
      </c>
      <c r="S101" s="296">
        <v>47</v>
      </c>
      <c r="T101" s="297">
        <v>0.82843137254901966</v>
      </c>
    </row>
    <row r="102" spans="1:20" s="298" customFormat="1" ht="24" customHeight="1" x14ac:dyDescent="0.25">
      <c r="A102" s="305" t="s">
        <v>144</v>
      </c>
      <c r="B102" s="302" t="s">
        <v>231</v>
      </c>
      <c r="C102" s="296">
        <v>161</v>
      </c>
      <c r="D102" s="20">
        <v>67</v>
      </c>
      <c r="E102" s="20">
        <v>94</v>
      </c>
      <c r="F102" s="20">
        <v>0</v>
      </c>
      <c r="G102" s="20">
        <v>0</v>
      </c>
      <c r="H102" s="296">
        <v>161</v>
      </c>
      <c r="I102" s="296">
        <v>138</v>
      </c>
      <c r="J102" s="296">
        <v>103</v>
      </c>
      <c r="K102" s="20">
        <v>100</v>
      </c>
      <c r="L102" s="20">
        <v>3</v>
      </c>
      <c r="M102" s="20">
        <v>35</v>
      </c>
      <c r="N102" s="20">
        <v>0</v>
      </c>
      <c r="O102" s="20">
        <v>23</v>
      </c>
      <c r="P102" s="20">
        <v>0</v>
      </c>
      <c r="Q102" s="20">
        <v>0</v>
      </c>
      <c r="R102" s="20">
        <v>0</v>
      </c>
      <c r="S102" s="296">
        <v>58</v>
      </c>
      <c r="T102" s="297">
        <v>0.74637681159420288</v>
      </c>
    </row>
    <row r="103" spans="1:20" s="298" customFormat="1" ht="24" customHeight="1" x14ac:dyDescent="0.25">
      <c r="A103" s="305" t="s">
        <v>145</v>
      </c>
      <c r="B103" s="302" t="s">
        <v>238</v>
      </c>
      <c r="C103" s="296">
        <v>120</v>
      </c>
      <c r="D103" s="20">
        <v>39</v>
      </c>
      <c r="E103" s="20">
        <v>81</v>
      </c>
      <c r="F103" s="20">
        <v>0</v>
      </c>
      <c r="G103" s="20">
        <v>0</v>
      </c>
      <c r="H103" s="296">
        <v>120</v>
      </c>
      <c r="I103" s="296">
        <v>106</v>
      </c>
      <c r="J103" s="296">
        <v>44</v>
      </c>
      <c r="K103" s="20">
        <v>42</v>
      </c>
      <c r="L103" s="20">
        <v>2</v>
      </c>
      <c r="M103" s="20">
        <v>62</v>
      </c>
      <c r="N103" s="20">
        <v>0</v>
      </c>
      <c r="O103" s="20">
        <v>13</v>
      </c>
      <c r="P103" s="20">
        <v>1</v>
      </c>
      <c r="Q103" s="20">
        <v>0</v>
      </c>
      <c r="R103" s="20">
        <v>0</v>
      </c>
      <c r="S103" s="296">
        <v>76</v>
      </c>
      <c r="T103" s="297">
        <v>0.41509433962264153</v>
      </c>
    </row>
    <row r="104" spans="1:20" s="298" customFormat="1" ht="24" customHeight="1" x14ac:dyDescent="0.25">
      <c r="A104" s="305" t="s">
        <v>146</v>
      </c>
      <c r="B104" s="302" t="s">
        <v>239</v>
      </c>
      <c r="C104" s="296">
        <v>180</v>
      </c>
      <c r="D104" s="20">
        <v>92</v>
      </c>
      <c r="E104" s="20">
        <v>88</v>
      </c>
      <c r="F104" s="20">
        <v>0</v>
      </c>
      <c r="G104" s="20">
        <v>0</v>
      </c>
      <c r="H104" s="296">
        <v>180</v>
      </c>
      <c r="I104" s="296">
        <v>152</v>
      </c>
      <c r="J104" s="296">
        <v>80</v>
      </c>
      <c r="K104" s="20">
        <v>78</v>
      </c>
      <c r="L104" s="20">
        <v>2</v>
      </c>
      <c r="M104" s="20">
        <v>72</v>
      </c>
      <c r="N104" s="20">
        <v>0</v>
      </c>
      <c r="O104" s="20">
        <v>7</v>
      </c>
      <c r="P104" s="20">
        <v>1</v>
      </c>
      <c r="Q104" s="20"/>
      <c r="R104" s="20">
        <v>20</v>
      </c>
      <c r="S104" s="296">
        <v>100</v>
      </c>
      <c r="T104" s="297">
        <v>0.52631578947368418</v>
      </c>
    </row>
    <row r="105" spans="1:20" s="298" customFormat="1" ht="24" customHeight="1" x14ac:dyDescent="0.25">
      <c r="A105" s="305" t="s">
        <v>147</v>
      </c>
      <c r="B105" s="302" t="s">
        <v>240</v>
      </c>
      <c r="C105" s="296">
        <v>199</v>
      </c>
      <c r="D105" s="20">
        <v>97</v>
      </c>
      <c r="E105" s="20">
        <v>102</v>
      </c>
      <c r="F105" s="20">
        <v>0</v>
      </c>
      <c r="G105" s="20">
        <v>0</v>
      </c>
      <c r="H105" s="296">
        <v>199</v>
      </c>
      <c r="I105" s="296">
        <v>164</v>
      </c>
      <c r="J105" s="296">
        <v>97</v>
      </c>
      <c r="K105" s="20">
        <v>93</v>
      </c>
      <c r="L105" s="20">
        <v>4</v>
      </c>
      <c r="M105" s="20">
        <v>67</v>
      </c>
      <c r="N105" s="20">
        <v>0</v>
      </c>
      <c r="O105" s="20">
        <v>34</v>
      </c>
      <c r="P105" s="20">
        <v>1</v>
      </c>
      <c r="Q105" s="20">
        <v>0</v>
      </c>
      <c r="R105" s="20">
        <v>0</v>
      </c>
      <c r="S105" s="296">
        <v>102</v>
      </c>
      <c r="T105" s="297">
        <v>0.59146341463414631</v>
      </c>
    </row>
    <row r="106" spans="1:20" s="298" customFormat="1" ht="24" customHeight="1" x14ac:dyDescent="0.25">
      <c r="A106" s="305" t="s">
        <v>148</v>
      </c>
      <c r="B106" s="302" t="s">
        <v>313</v>
      </c>
      <c r="C106" s="296">
        <v>239</v>
      </c>
      <c r="D106" s="20">
        <v>99</v>
      </c>
      <c r="E106" s="20">
        <v>140</v>
      </c>
      <c r="F106" s="20">
        <v>3</v>
      </c>
      <c r="G106" s="20">
        <v>0</v>
      </c>
      <c r="H106" s="296">
        <v>236</v>
      </c>
      <c r="I106" s="296">
        <v>158</v>
      </c>
      <c r="J106" s="296">
        <v>93</v>
      </c>
      <c r="K106" s="20">
        <v>92</v>
      </c>
      <c r="L106" s="20">
        <v>1</v>
      </c>
      <c r="M106" s="20">
        <v>65</v>
      </c>
      <c r="N106" s="20">
        <v>0</v>
      </c>
      <c r="O106" s="20">
        <v>65</v>
      </c>
      <c r="P106" s="20">
        <v>10</v>
      </c>
      <c r="Q106" s="20">
        <v>0</v>
      </c>
      <c r="R106" s="20">
        <v>3</v>
      </c>
      <c r="S106" s="296">
        <v>143</v>
      </c>
      <c r="T106" s="297">
        <v>0.58860759493670889</v>
      </c>
    </row>
    <row r="107" spans="1:20" s="298" customFormat="1" ht="20.25" customHeight="1" x14ac:dyDescent="0.25">
      <c r="A107" s="305"/>
      <c r="B107" s="302"/>
      <c r="C107" s="296">
        <v>0</v>
      </c>
      <c r="D107" s="20"/>
      <c r="E107" s="20"/>
      <c r="F107" s="20"/>
      <c r="G107" s="20"/>
      <c r="H107" s="296">
        <v>0</v>
      </c>
      <c r="I107" s="296">
        <v>0</v>
      </c>
      <c r="J107" s="296">
        <v>0</v>
      </c>
      <c r="K107" s="20"/>
      <c r="L107" s="20"/>
      <c r="M107" s="20"/>
      <c r="N107" s="20"/>
      <c r="O107" s="20"/>
      <c r="P107" s="20"/>
      <c r="Q107" s="20"/>
      <c r="R107" s="20"/>
      <c r="S107" s="296">
        <v>0</v>
      </c>
      <c r="T107" s="297" t="e">
        <v>#DIV/0!</v>
      </c>
    </row>
    <row r="108" spans="1:20" s="298" customFormat="1" ht="24" customHeight="1" x14ac:dyDescent="0.25">
      <c r="A108" s="304" t="s">
        <v>18</v>
      </c>
      <c r="B108" s="300" t="s">
        <v>282</v>
      </c>
      <c r="C108" s="296">
        <v>1464</v>
      </c>
      <c r="D108" s="296">
        <v>630</v>
      </c>
      <c r="E108" s="296">
        <v>834</v>
      </c>
      <c r="F108" s="296">
        <v>4</v>
      </c>
      <c r="G108" s="296">
        <v>0</v>
      </c>
      <c r="H108" s="296">
        <v>1460</v>
      </c>
      <c r="I108" s="296">
        <v>1184</v>
      </c>
      <c r="J108" s="296">
        <v>540</v>
      </c>
      <c r="K108" s="296">
        <v>524</v>
      </c>
      <c r="L108" s="296">
        <v>16</v>
      </c>
      <c r="M108" s="296">
        <v>642</v>
      </c>
      <c r="N108" s="296">
        <v>2</v>
      </c>
      <c r="O108" s="296">
        <v>274</v>
      </c>
      <c r="P108" s="296">
        <v>2</v>
      </c>
      <c r="Q108" s="296">
        <v>0</v>
      </c>
      <c r="R108" s="296">
        <v>0</v>
      </c>
      <c r="S108" s="296">
        <v>920</v>
      </c>
      <c r="T108" s="297">
        <v>0.45608108108108109</v>
      </c>
    </row>
    <row r="109" spans="1:20" s="298" customFormat="1" ht="24" customHeight="1" x14ac:dyDescent="0.25">
      <c r="A109" s="305" t="s">
        <v>149</v>
      </c>
      <c r="B109" s="302" t="s">
        <v>194</v>
      </c>
      <c r="C109" s="296">
        <v>189</v>
      </c>
      <c r="D109" s="20">
        <v>88</v>
      </c>
      <c r="E109" s="20">
        <v>101</v>
      </c>
      <c r="F109" s="20">
        <v>0</v>
      </c>
      <c r="G109" s="20">
        <v>0</v>
      </c>
      <c r="H109" s="296">
        <v>189</v>
      </c>
      <c r="I109" s="296">
        <v>155</v>
      </c>
      <c r="J109" s="296">
        <v>66</v>
      </c>
      <c r="K109" s="20">
        <v>64</v>
      </c>
      <c r="L109" s="20">
        <v>2</v>
      </c>
      <c r="M109" s="20">
        <v>89</v>
      </c>
      <c r="N109" s="20">
        <v>0</v>
      </c>
      <c r="O109" s="20">
        <v>34</v>
      </c>
      <c r="P109" s="20">
        <v>0</v>
      </c>
      <c r="Q109" s="20">
        <v>0</v>
      </c>
      <c r="R109" s="20">
        <v>0</v>
      </c>
      <c r="S109" s="296">
        <v>123</v>
      </c>
      <c r="T109" s="297">
        <v>0.4258064516129032</v>
      </c>
    </row>
    <row r="110" spans="1:20" s="298" customFormat="1" ht="24" customHeight="1" x14ac:dyDescent="0.25">
      <c r="A110" s="305" t="s">
        <v>150</v>
      </c>
      <c r="B110" s="302" t="s">
        <v>190</v>
      </c>
      <c r="C110" s="296">
        <v>132</v>
      </c>
      <c r="D110" s="20">
        <v>83</v>
      </c>
      <c r="E110" s="20">
        <v>49</v>
      </c>
      <c r="F110" s="20">
        <v>1</v>
      </c>
      <c r="G110" s="20">
        <v>0</v>
      </c>
      <c r="H110" s="296">
        <v>131</v>
      </c>
      <c r="I110" s="296">
        <v>112</v>
      </c>
      <c r="J110" s="296">
        <v>44</v>
      </c>
      <c r="K110" s="20">
        <v>42</v>
      </c>
      <c r="L110" s="20">
        <v>2</v>
      </c>
      <c r="M110" s="20">
        <v>68</v>
      </c>
      <c r="N110" s="20">
        <v>0</v>
      </c>
      <c r="O110" s="20">
        <v>19</v>
      </c>
      <c r="P110" s="20">
        <v>0</v>
      </c>
      <c r="Q110" s="20">
        <v>0</v>
      </c>
      <c r="R110" s="20">
        <v>0</v>
      </c>
      <c r="S110" s="296">
        <v>87</v>
      </c>
      <c r="T110" s="297">
        <v>0.39285714285714285</v>
      </c>
    </row>
    <row r="111" spans="1:20" s="298" customFormat="1" ht="24" customHeight="1" x14ac:dyDescent="0.25">
      <c r="A111" s="305" t="s">
        <v>151</v>
      </c>
      <c r="B111" s="302" t="s">
        <v>191</v>
      </c>
      <c r="C111" s="296">
        <v>165</v>
      </c>
      <c r="D111" s="20">
        <v>64</v>
      </c>
      <c r="E111" s="20">
        <v>101</v>
      </c>
      <c r="F111" s="20">
        <v>1</v>
      </c>
      <c r="G111" s="20">
        <v>0</v>
      </c>
      <c r="H111" s="296">
        <v>164</v>
      </c>
      <c r="I111" s="296">
        <v>150</v>
      </c>
      <c r="J111" s="296">
        <v>69</v>
      </c>
      <c r="K111" s="20">
        <v>62</v>
      </c>
      <c r="L111" s="20">
        <v>7</v>
      </c>
      <c r="M111" s="20">
        <v>81</v>
      </c>
      <c r="N111" s="20">
        <v>0</v>
      </c>
      <c r="O111" s="20">
        <v>14</v>
      </c>
      <c r="P111" s="20">
        <v>0</v>
      </c>
      <c r="Q111" s="20">
        <v>0</v>
      </c>
      <c r="R111" s="20">
        <v>0</v>
      </c>
      <c r="S111" s="296">
        <v>95</v>
      </c>
      <c r="T111" s="297">
        <v>0.46</v>
      </c>
    </row>
    <row r="112" spans="1:20" s="298" customFormat="1" ht="24" customHeight="1" x14ac:dyDescent="0.25">
      <c r="A112" s="305" t="s">
        <v>152</v>
      </c>
      <c r="B112" s="302" t="s">
        <v>315</v>
      </c>
      <c r="C112" s="296">
        <v>99</v>
      </c>
      <c r="D112" s="20">
        <v>34</v>
      </c>
      <c r="E112" s="20">
        <v>65</v>
      </c>
      <c r="F112" s="20">
        <v>0</v>
      </c>
      <c r="G112" s="20">
        <v>0</v>
      </c>
      <c r="H112" s="296">
        <v>99</v>
      </c>
      <c r="I112" s="296">
        <v>81</v>
      </c>
      <c r="J112" s="296">
        <v>42</v>
      </c>
      <c r="K112" s="20">
        <v>42</v>
      </c>
      <c r="L112" s="20">
        <v>0</v>
      </c>
      <c r="M112" s="20">
        <v>39</v>
      </c>
      <c r="N112" s="20">
        <v>0</v>
      </c>
      <c r="O112" s="20">
        <v>18</v>
      </c>
      <c r="P112" s="20">
        <v>0</v>
      </c>
      <c r="Q112" s="20">
        <v>0</v>
      </c>
      <c r="R112" s="20">
        <v>0</v>
      </c>
      <c r="S112" s="296">
        <v>57</v>
      </c>
      <c r="T112" s="297">
        <v>0.51851851851851849</v>
      </c>
    </row>
    <row r="113" spans="1:20" s="298" customFormat="1" ht="24" customHeight="1" x14ac:dyDescent="0.25">
      <c r="A113" s="305" t="s">
        <v>153</v>
      </c>
      <c r="B113" s="302" t="s">
        <v>193</v>
      </c>
      <c r="C113" s="296">
        <v>290</v>
      </c>
      <c r="D113" s="20">
        <v>130</v>
      </c>
      <c r="E113" s="20">
        <v>160</v>
      </c>
      <c r="F113" s="20">
        <v>0</v>
      </c>
      <c r="G113" s="20">
        <v>0</v>
      </c>
      <c r="H113" s="296">
        <v>290</v>
      </c>
      <c r="I113" s="296">
        <v>220</v>
      </c>
      <c r="J113" s="296">
        <v>106</v>
      </c>
      <c r="K113" s="20">
        <v>102</v>
      </c>
      <c r="L113" s="20">
        <v>4</v>
      </c>
      <c r="M113" s="20">
        <v>114</v>
      </c>
      <c r="N113" s="20">
        <v>0</v>
      </c>
      <c r="O113" s="20">
        <v>70</v>
      </c>
      <c r="P113" s="20">
        <v>0</v>
      </c>
      <c r="Q113" s="20">
        <v>0</v>
      </c>
      <c r="R113" s="20">
        <v>0</v>
      </c>
      <c r="S113" s="296">
        <v>184</v>
      </c>
      <c r="T113" s="297">
        <v>0.48181818181818181</v>
      </c>
    </row>
    <row r="114" spans="1:20" s="298" customFormat="1" ht="24" customHeight="1" x14ac:dyDescent="0.25">
      <c r="A114" s="305" t="s">
        <v>154</v>
      </c>
      <c r="B114" s="302" t="s">
        <v>196</v>
      </c>
      <c r="C114" s="296">
        <v>187</v>
      </c>
      <c r="D114" s="20">
        <v>73</v>
      </c>
      <c r="E114" s="20">
        <v>114</v>
      </c>
      <c r="F114" s="20">
        <v>1</v>
      </c>
      <c r="G114" s="20">
        <v>0</v>
      </c>
      <c r="H114" s="296">
        <v>186</v>
      </c>
      <c r="I114" s="296">
        <v>147</v>
      </c>
      <c r="J114" s="296">
        <v>87</v>
      </c>
      <c r="K114" s="20">
        <v>87</v>
      </c>
      <c r="L114" s="20">
        <v>0</v>
      </c>
      <c r="M114" s="20">
        <v>60</v>
      </c>
      <c r="N114" s="20">
        <v>0</v>
      </c>
      <c r="O114" s="20">
        <v>38</v>
      </c>
      <c r="P114" s="20">
        <v>1</v>
      </c>
      <c r="Q114" s="20">
        <v>0</v>
      </c>
      <c r="R114" s="20">
        <v>0</v>
      </c>
      <c r="S114" s="296">
        <v>99</v>
      </c>
      <c r="T114" s="297">
        <v>0.59183673469387754</v>
      </c>
    </row>
    <row r="115" spans="1:20" s="298" customFormat="1" ht="24" customHeight="1" x14ac:dyDescent="0.25">
      <c r="A115" s="305"/>
      <c r="B115" s="302" t="s">
        <v>173</v>
      </c>
      <c r="C115" s="296">
        <v>175</v>
      </c>
      <c r="D115" s="20">
        <v>71</v>
      </c>
      <c r="E115" s="20">
        <v>104</v>
      </c>
      <c r="F115" s="20">
        <v>0</v>
      </c>
      <c r="G115" s="20">
        <v>0</v>
      </c>
      <c r="H115" s="296">
        <v>175</v>
      </c>
      <c r="I115" s="296">
        <v>131</v>
      </c>
      <c r="J115" s="296">
        <v>44</v>
      </c>
      <c r="K115" s="20">
        <v>44</v>
      </c>
      <c r="L115" s="20">
        <v>0</v>
      </c>
      <c r="M115" s="20">
        <v>85</v>
      </c>
      <c r="N115" s="20">
        <v>2</v>
      </c>
      <c r="O115" s="20">
        <v>44</v>
      </c>
      <c r="P115" s="20">
        <v>0</v>
      </c>
      <c r="Q115" s="20">
        <v>0</v>
      </c>
      <c r="R115" s="20">
        <v>0</v>
      </c>
      <c r="S115" s="296">
        <v>131</v>
      </c>
      <c r="T115" s="297">
        <v>0.33587786259541985</v>
      </c>
    </row>
    <row r="116" spans="1:20" s="298" customFormat="1" ht="24" customHeight="1" x14ac:dyDescent="0.25">
      <c r="A116" s="305" t="s">
        <v>155</v>
      </c>
      <c r="B116" s="302" t="s">
        <v>192</v>
      </c>
      <c r="C116" s="296">
        <v>227</v>
      </c>
      <c r="D116" s="20">
        <v>87</v>
      </c>
      <c r="E116" s="20">
        <v>140</v>
      </c>
      <c r="F116" s="20">
        <v>1</v>
      </c>
      <c r="G116" s="20">
        <v>0</v>
      </c>
      <c r="H116" s="296">
        <v>226</v>
      </c>
      <c r="I116" s="296">
        <v>188</v>
      </c>
      <c r="J116" s="296">
        <v>82</v>
      </c>
      <c r="K116" s="20">
        <v>81</v>
      </c>
      <c r="L116" s="20">
        <v>1</v>
      </c>
      <c r="M116" s="20">
        <v>106</v>
      </c>
      <c r="N116" s="20">
        <v>0</v>
      </c>
      <c r="O116" s="20">
        <v>37</v>
      </c>
      <c r="P116" s="20">
        <v>1</v>
      </c>
      <c r="Q116" s="20">
        <v>0</v>
      </c>
      <c r="R116" s="20">
        <v>0</v>
      </c>
      <c r="S116" s="296">
        <v>144</v>
      </c>
      <c r="T116" s="297">
        <v>0.43617021276595747</v>
      </c>
    </row>
    <row r="117" spans="1:20" s="298" customFormat="1" ht="24" customHeight="1" x14ac:dyDescent="0.25">
      <c r="A117" s="305"/>
      <c r="B117" s="302"/>
      <c r="C117" s="296"/>
      <c r="D117" s="20"/>
      <c r="E117" s="20"/>
      <c r="F117" s="20"/>
      <c r="G117" s="20"/>
      <c r="H117" s="296"/>
      <c r="I117" s="296"/>
      <c r="J117" s="296"/>
      <c r="K117" s="20"/>
      <c r="L117" s="20"/>
      <c r="M117" s="20"/>
      <c r="N117" s="20"/>
      <c r="O117" s="20"/>
      <c r="P117" s="20"/>
      <c r="Q117" s="20"/>
      <c r="R117" s="20"/>
      <c r="S117" s="296">
        <v>0</v>
      </c>
      <c r="T117" s="297" t="e">
        <v>#DIV/0!</v>
      </c>
    </row>
    <row r="118" spans="1:20" s="298" customFormat="1" ht="24" customHeight="1" x14ac:dyDescent="0.25">
      <c r="A118" s="304" t="s">
        <v>19</v>
      </c>
      <c r="B118" s="300" t="s">
        <v>283</v>
      </c>
      <c r="C118" s="296">
        <v>1184</v>
      </c>
      <c r="D118" s="296">
        <v>614</v>
      </c>
      <c r="E118" s="296">
        <v>570</v>
      </c>
      <c r="F118" s="296">
        <v>2</v>
      </c>
      <c r="G118" s="296">
        <v>7</v>
      </c>
      <c r="H118" s="296">
        <v>1175</v>
      </c>
      <c r="I118" s="296">
        <v>983</v>
      </c>
      <c r="J118" s="296">
        <v>407</v>
      </c>
      <c r="K118" s="296">
        <v>401</v>
      </c>
      <c r="L118" s="296">
        <v>6</v>
      </c>
      <c r="M118" s="296">
        <v>576</v>
      </c>
      <c r="N118" s="296">
        <v>0</v>
      </c>
      <c r="O118" s="296">
        <v>187</v>
      </c>
      <c r="P118" s="296">
        <v>5</v>
      </c>
      <c r="Q118" s="296">
        <v>0</v>
      </c>
      <c r="R118" s="296">
        <v>0</v>
      </c>
      <c r="S118" s="296">
        <v>768</v>
      </c>
      <c r="T118" s="297">
        <v>0.41403865717192267</v>
      </c>
    </row>
    <row r="119" spans="1:20" s="298" customFormat="1" ht="24" customHeight="1" x14ac:dyDescent="0.25">
      <c r="A119" s="305" t="s">
        <v>156</v>
      </c>
      <c r="B119" s="302" t="s">
        <v>177</v>
      </c>
      <c r="C119" s="296">
        <v>112</v>
      </c>
      <c r="D119" s="20">
        <v>65</v>
      </c>
      <c r="E119" s="20">
        <v>47</v>
      </c>
      <c r="F119" s="20">
        <v>0</v>
      </c>
      <c r="G119" s="20">
        <v>0</v>
      </c>
      <c r="H119" s="296">
        <v>112</v>
      </c>
      <c r="I119" s="296">
        <v>86</v>
      </c>
      <c r="J119" s="296">
        <v>39</v>
      </c>
      <c r="K119" s="20">
        <v>38</v>
      </c>
      <c r="L119" s="20">
        <v>1</v>
      </c>
      <c r="M119" s="20">
        <v>47</v>
      </c>
      <c r="N119" s="20">
        <v>0</v>
      </c>
      <c r="O119" s="20">
        <v>25</v>
      </c>
      <c r="P119" s="20">
        <v>1</v>
      </c>
      <c r="Q119" s="20">
        <v>0</v>
      </c>
      <c r="R119" s="20">
        <v>0</v>
      </c>
      <c r="S119" s="296">
        <v>73</v>
      </c>
      <c r="T119" s="297">
        <v>0.45348837209302323</v>
      </c>
    </row>
    <row r="120" spans="1:20" s="298" customFormat="1" ht="24" customHeight="1" x14ac:dyDescent="0.25">
      <c r="A120" s="305" t="s">
        <v>157</v>
      </c>
      <c r="B120" s="302" t="s">
        <v>208</v>
      </c>
      <c r="C120" s="296">
        <v>148</v>
      </c>
      <c r="D120" s="20">
        <v>85</v>
      </c>
      <c r="E120" s="20">
        <v>63</v>
      </c>
      <c r="F120" s="20">
        <v>1</v>
      </c>
      <c r="G120" s="20">
        <v>1</v>
      </c>
      <c r="H120" s="296">
        <v>146</v>
      </c>
      <c r="I120" s="296">
        <v>112</v>
      </c>
      <c r="J120" s="296">
        <v>51</v>
      </c>
      <c r="K120" s="20">
        <v>49</v>
      </c>
      <c r="L120" s="20">
        <v>2</v>
      </c>
      <c r="M120" s="20">
        <v>61</v>
      </c>
      <c r="N120" s="20">
        <v>0</v>
      </c>
      <c r="O120" s="20">
        <v>34</v>
      </c>
      <c r="P120" s="20">
        <v>0</v>
      </c>
      <c r="Q120" s="20">
        <v>0</v>
      </c>
      <c r="R120" s="20">
        <v>0</v>
      </c>
      <c r="S120" s="296">
        <v>95</v>
      </c>
      <c r="T120" s="297">
        <v>0.45535714285714285</v>
      </c>
    </row>
    <row r="121" spans="1:20" s="298" customFormat="1" ht="24" customHeight="1" x14ac:dyDescent="0.25">
      <c r="A121" s="305" t="s">
        <v>158</v>
      </c>
      <c r="B121" s="302" t="s">
        <v>195</v>
      </c>
      <c r="C121" s="296">
        <v>249</v>
      </c>
      <c r="D121" s="20">
        <v>139</v>
      </c>
      <c r="E121" s="20">
        <v>110</v>
      </c>
      <c r="F121" s="20">
        <v>0</v>
      </c>
      <c r="G121" s="20">
        <v>0</v>
      </c>
      <c r="H121" s="296">
        <v>249</v>
      </c>
      <c r="I121" s="296">
        <v>202</v>
      </c>
      <c r="J121" s="296">
        <v>96</v>
      </c>
      <c r="K121" s="20">
        <v>96</v>
      </c>
      <c r="L121" s="20">
        <v>0</v>
      </c>
      <c r="M121" s="20">
        <v>106</v>
      </c>
      <c r="N121" s="20">
        <v>0</v>
      </c>
      <c r="O121" s="20">
        <v>44</v>
      </c>
      <c r="P121" s="20">
        <v>3</v>
      </c>
      <c r="Q121" s="20">
        <v>0</v>
      </c>
      <c r="R121" s="20">
        <v>0</v>
      </c>
      <c r="S121" s="296">
        <v>153</v>
      </c>
      <c r="T121" s="297">
        <v>0.47524752475247523</v>
      </c>
    </row>
    <row r="122" spans="1:20" s="298" customFormat="1" ht="24" customHeight="1" x14ac:dyDescent="0.25">
      <c r="A122" s="305" t="s">
        <v>159</v>
      </c>
      <c r="B122" s="302" t="s">
        <v>201</v>
      </c>
      <c r="C122" s="296">
        <v>208</v>
      </c>
      <c r="D122" s="20">
        <v>106</v>
      </c>
      <c r="E122" s="20">
        <v>102</v>
      </c>
      <c r="F122" s="20">
        <v>1</v>
      </c>
      <c r="G122" s="20">
        <v>2</v>
      </c>
      <c r="H122" s="296">
        <v>205</v>
      </c>
      <c r="I122" s="296">
        <v>191</v>
      </c>
      <c r="J122" s="296">
        <v>97</v>
      </c>
      <c r="K122" s="20">
        <v>95</v>
      </c>
      <c r="L122" s="20">
        <v>2</v>
      </c>
      <c r="M122" s="20">
        <v>94</v>
      </c>
      <c r="N122" s="20">
        <v>0</v>
      </c>
      <c r="O122" s="20">
        <v>14</v>
      </c>
      <c r="P122" s="20">
        <v>0</v>
      </c>
      <c r="Q122" s="20">
        <v>0</v>
      </c>
      <c r="R122" s="20">
        <v>0</v>
      </c>
      <c r="S122" s="296">
        <v>108</v>
      </c>
      <c r="T122" s="297">
        <v>0.50785340314136129</v>
      </c>
    </row>
    <row r="123" spans="1:20" s="298" customFormat="1" ht="24" customHeight="1" x14ac:dyDescent="0.25">
      <c r="A123" s="305" t="s">
        <v>160</v>
      </c>
      <c r="B123" s="302" t="s">
        <v>202</v>
      </c>
      <c r="C123" s="296">
        <v>202</v>
      </c>
      <c r="D123" s="20">
        <v>73</v>
      </c>
      <c r="E123" s="20">
        <v>129</v>
      </c>
      <c r="F123" s="20">
        <v>0</v>
      </c>
      <c r="G123" s="20">
        <v>3</v>
      </c>
      <c r="H123" s="296">
        <v>199</v>
      </c>
      <c r="I123" s="296">
        <v>179</v>
      </c>
      <c r="J123" s="296">
        <v>90</v>
      </c>
      <c r="K123" s="20">
        <v>90</v>
      </c>
      <c r="L123" s="20">
        <v>0</v>
      </c>
      <c r="M123" s="20">
        <v>89</v>
      </c>
      <c r="N123" s="20">
        <v>0</v>
      </c>
      <c r="O123" s="20">
        <v>20</v>
      </c>
      <c r="P123" s="20">
        <v>0</v>
      </c>
      <c r="Q123" s="20">
        <v>0</v>
      </c>
      <c r="R123" s="20">
        <v>0</v>
      </c>
      <c r="S123" s="296">
        <v>109</v>
      </c>
      <c r="T123" s="297">
        <v>0.5027932960893855</v>
      </c>
    </row>
    <row r="124" spans="1:20" s="298" customFormat="1" ht="24" customHeight="1" x14ac:dyDescent="0.25">
      <c r="A124" s="305" t="s">
        <v>161</v>
      </c>
      <c r="B124" s="302" t="s">
        <v>232</v>
      </c>
      <c r="C124" s="296">
        <v>198</v>
      </c>
      <c r="D124" s="20">
        <v>142</v>
      </c>
      <c r="E124" s="20">
        <v>56</v>
      </c>
      <c r="F124" s="20">
        <v>0</v>
      </c>
      <c r="G124" s="20">
        <v>1</v>
      </c>
      <c r="H124" s="296">
        <v>197</v>
      </c>
      <c r="I124" s="296">
        <v>146</v>
      </c>
      <c r="J124" s="296">
        <v>12</v>
      </c>
      <c r="K124" s="20">
        <v>11</v>
      </c>
      <c r="L124" s="20">
        <v>1</v>
      </c>
      <c r="M124" s="20">
        <v>134</v>
      </c>
      <c r="N124" s="20">
        <v>0</v>
      </c>
      <c r="O124" s="20">
        <v>50</v>
      </c>
      <c r="P124" s="20">
        <v>1</v>
      </c>
      <c r="Q124" s="20">
        <v>0</v>
      </c>
      <c r="R124" s="20">
        <v>0</v>
      </c>
      <c r="S124" s="296">
        <v>185</v>
      </c>
      <c r="T124" s="297">
        <v>8.2191780821917804E-2</v>
      </c>
    </row>
    <row r="125" spans="1:20" s="298" customFormat="1" ht="24" customHeight="1" x14ac:dyDescent="0.25">
      <c r="A125" s="305" t="s">
        <v>162</v>
      </c>
      <c r="B125" s="302" t="s">
        <v>333</v>
      </c>
      <c r="C125" s="296">
        <v>67</v>
      </c>
      <c r="D125" s="20">
        <v>4</v>
      </c>
      <c r="E125" s="20">
        <v>63</v>
      </c>
      <c r="F125" s="20">
        <v>0</v>
      </c>
      <c r="G125" s="20">
        <v>0</v>
      </c>
      <c r="H125" s="296">
        <v>67</v>
      </c>
      <c r="I125" s="296">
        <v>67</v>
      </c>
      <c r="J125" s="296">
        <v>22</v>
      </c>
      <c r="K125" s="20">
        <v>22</v>
      </c>
      <c r="L125" s="20">
        <v>0</v>
      </c>
      <c r="M125" s="20">
        <v>45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96">
        <v>45</v>
      </c>
      <c r="T125" s="297">
        <v>0.32835820895522388</v>
      </c>
    </row>
    <row r="126" spans="1:20" s="298" customFormat="1" ht="24" customHeight="1" x14ac:dyDescent="0.25">
      <c r="A126" s="305"/>
      <c r="B126" s="302"/>
      <c r="C126" s="296">
        <v>0</v>
      </c>
      <c r="D126" s="20"/>
      <c r="E126" s="20"/>
      <c r="F126" s="20"/>
      <c r="G126" s="20"/>
      <c r="H126" s="296">
        <v>0</v>
      </c>
      <c r="I126" s="296">
        <v>0</v>
      </c>
      <c r="J126" s="296">
        <v>0</v>
      </c>
      <c r="K126" s="20"/>
      <c r="L126" s="20"/>
      <c r="M126" s="20"/>
      <c r="N126" s="20"/>
      <c r="O126" s="20"/>
      <c r="P126" s="20"/>
      <c r="Q126" s="20"/>
      <c r="R126" s="20"/>
      <c r="S126" s="296">
        <v>0</v>
      </c>
      <c r="T126" s="297" t="e">
        <v>#DIV/0!</v>
      </c>
    </row>
    <row r="127" spans="1:20" s="298" customFormat="1" ht="24" customHeight="1" x14ac:dyDescent="0.25">
      <c r="A127" s="304" t="s">
        <v>20</v>
      </c>
      <c r="B127" s="300" t="s">
        <v>284</v>
      </c>
      <c r="C127" s="296">
        <v>348</v>
      </c>
      <c r="D127" s="296">
        <v>123</v>
      </c>
      <c r="E127" s="296">
        <v>225</v>
      </c>
      <c r="F127" s="296">
        <v>0</v>
      </c>
      <c r="G127" s="296">
        <v>0</v>
      </c>
      <c r="H127" s="296">
        <v>348</v>
      </c>
      <c r="I127" s="296">
        <v>269</v>
      </c>
      <c r="J127" s="296">
        <v>171</v>
      </c>
      <c r="K127" s="296">
        <v>166</v>
      </c>
      <c r="L127" s="296">
        <v>5</v>
      </c>
      <c r="M127" s="296">
        <v>98</v>
      </c>
      <c r="N127" s="296">
        <v>0</v>
      </c>
      <c r="O127" s="296">
        <v>74</v>
      </c>
      <c r="P127" s="296">
        <v>0</v>
      </c>
      <c r="Q127" s="296">
        <v>0</v>
      </c>
      <c r="R127" s="296">
        <v>5</v>
      </c>
      <c r="S127" s="296">
        <v>177</v>
      </c>
      <c r="T127" s="297">
        <v>0.63568773234200748</v>
      </c>
    </row>
    <row r="128" spans="1:20" s="298" customFormat="1" ht="24" customHeight="1" x14ac:dyDescent="0.25">
      <c r="A128" s="305" t="s">
        <v>163</v>
      </c>
      <c r="B128" s="302" t="s">
        <v>227</v>
      </c>
      <c r="C128" s="296">
        <v>58</v>
      </c>
      <c r="D128" s="20">
        <v>14</v>
      </c>
      <c r="E128" s="20">
        <v>44</v>
      </c>
      <c r="F128" s="20">
        <v>0</v>
      </c>
      <c r="G128" s="20">
        <v>0</v>
      </c>
      <c r="H128" s="296">
        <v>58</v>
      </c>
      <c r="I128" s="296">
        <v>46</v>
      </c>
      <c r="J128" s="296">
        <v>33</v>
      </c>
      <c r="K128" s="20">
        <v>31</v>
      </c>
      <c r="L128" s="20">
        <v>2</v>
      </c>
      <c r="M128" s="20">
        <v>13</v>
      </c>
      <c r="N128" s="20">
        <v>0</v>
      </c>
      <c r="O128" s="20">
        <v>8</v>
      </c>
      <c r="P128" s="20">
        <v>0</v>
      </c>
      <c r="Q128" s="20">
        <v>0</v>
      </c>
      <c r="R128" s="20">
        <v>4</v>
      </c>
      <c r="S128" s="296">
        <v>25</v>
      </c>
      <c r="T128" s="297">
        <v>0.71739130434782605</v>
      </c>
    </row>
    <row r="129" spans="1:20" s="298" customFormat="1" ht="24" customHeight="1" x14ac:dyDescent="0.25">
      <c r="A129" s="305" t="s">
        <v>164</v>
      </c>
      <c r="B129" s="302" t="s">
        <v>187</v>
      </c>
      <c r="C129" s="296">
        <v>105</v>
      </c>
      <c r="D129" s="20">
        <v>37</v>
      </c>
      <c r="E129" s="20">
        <v>68</v>
      </c>
      <c r="F129" s="20">
        <v>0</v>
      </c>
      <c r="G129" s="20">
        <v>0</v>
      </c>
      <c r="H129" s="296">
        <v>105</v>
      </c>
      <c r="I129" s="296">
        <v>85</v>
      </c>
      <c r="J129" s="296">
        <v>41</v>
      </c>
      <c r="K129" s="20">
        <v>41</v>
      </c>
      <c r="L129" s="20">
        <v>0</v>
      </c>
      <c r="M129" s="20">
        <v>44</v>
      </c>
      <c r="N129" s="20">
        <v>0</v>
      </c>
      <c r="O129" s="20">
        <v>20</v>
      </c>
      <c r="P129" s="20">
        <v>0</v>
      </c>
      <c r="Q129" s="20">
        <v>0</v>
      </c>
      <c r="R129" s="20">
        <v>0</v>
      </c>
      <c r="S129" s="296">
        <v>64</v>
      </c>
      <c r="T129" s="297">
        <v>0.4823529411764706</v>
      </c>
    </row>
    <row r="130" spans="1:20" s="298" customFormat="1" ht="24" customHeight="1" x14ac:dyDescent="0.25">
      <c r="A130" s="305" t="s">
        <v>165</v>
      </c>
      <c r="B130" s="302" t="s">
        <v>317</v>
      </c>
      <c r="C130" s="296">
        <v>78</v>
      </c>
      <c r="D130" s="20">
        <v>33</v>
      </c>
      <c r="E130" s="20">
        <v>45</v>
      </c>
      <c r="F130" s="20">
        <v>0</v>
      </c>
      <c r="G130" s="20">
        <v>0</v>
      </c>
      <c r="H130" s="296">
        <v>78</v>
      </c>
      <c r="I130" s="296">
        <v>49</v>
      </c>
      <c r="J130" s="296">
        <v>41</v>
      </c>
      <c r="K130" s="20">
        <v>39</v>
      </c>
      <c r="L130" s="20">
        <v>2</v>
      </c>
      <c r="M130" s="20">
        <v>8</v>
      </c>
      <c r="N130" s="20">
        <v>0</v>
      </c>
      <c r="O130" s="20">
        <v>28</v>
      </c>
      <c r="P130" s="20">
        <v>0</v>
      </c>
      <c r="Q130" s="20">
        <v>0</v>
      </c>
      <c r="R130" s="20">
        <v>1</v>
      </c>
      <c r="S130" s="296">
        <v>37</v>
      </c>
      <c r="T130" s="297">
        <v>0.83673469387755106</v>
      </c>
    </row>
    <row r="131" spans="1:20" s="298" customFormat="1" ht="24" customHeight="1" x14ac:dyDescent="0.25">
      <c r="A131" s="305" t="s">
        <v>166</v>
      </c>
      <c r="B131" s="302" t="s">
        <v>207</v>
      </c>
      <c r="C131" s="296">
        <v>107</v>
      </c>
      <c r="D131" s="20">
        <v>39</v>
      </c>
      <c r="E131" s="20">
        <v>68</v>
      </c>
      <c r="F131" s="20">
        <v>0</v>
      </c>
      <c r="G131" s="20">
        <v>0</v>
      </c>
      <c r="H131" s="296">
        <v>107</v>
      </c>
      <c r="I131" s="296">
        <v>89</v>
      </c>
      <c r="J131" s="296">
        <v>56</v>
      </c>
      <c r="K131" s="20">
        <v>55</v>
      </c>
      <c r="L131" s="20">
        <v>1</v>
      </c>
      <c r="M131" s="20">
        <v>33</v>
      </c>
      <c r="N131" s="20">
        <v>0</v>
      </c>
      <c r="O131" s="20">
        <v>18</v>
      </c>
      <c r="P131" s="20">
        <v>0</v>
      </c>
      <c r="Q131" s="20">
        <v>0</v>
      </c>
      <c r="R131" s="20">
        <v>0</v>
      </c>
      <c r="S131" s="296">
        <v>51</v>
      </c>
      <c r="T131" s="297">
        <v>0.6292134831460674</v>
      </c>
    </row>
    <row r="132" spans="1:20" s="298" customFormat="1" ht="24" customHeight="1" x14ac:dyDescent="0.25">
      <c r="A132" s="305" t="s">
        <v>316</v>
      </c>
      <c r="B132" s="302"/>
      <c r="C132" s="296"/>
      <c r="D132" s="20"/>
      <c r="E132" s="20"/>
      <c r="F132" s="20"/>
      <c r="G132" s="20"/>
      <c r="H132" s="296"/>
      <c r="I132" s="296"/>
      <c r="J132" s="296"/>
      <c r="K132" s="20"/>
      <c r="L132" s="20"/>
      <c r="M132" s="20"/>
      <c r="N132" s="20"/>
      <c r="O132" s="20"/>
      <c r="P132" s="20"/>
      <c r="Q132" s="20"/>
      <c r="R132" s="20"/>
      <c r="S132" s="296"/>
      <c r="T132" s="297" t="e">
        <v>#DIV/0!</v>
      </c>
    </row>
    <row r="133" spans="1:20" s="298" customFormat="1" ht="24" customHeight="1" x14ac:dyDescent="0.25">
      <c r="A133" s="304" t="s">
        <v>36</v>
      </c>
      <c r="B133" s="300" t="s">
        <v>285</v>
      </c>
      <c r="C133" s="296">
        <v>1022</v>
      </c>
      <c r="D133" s="296">
        <v>339</v>
      </c>
      <c r="E133" s="296">
        <v>683</v>
      </c>
      <c r="F133" s="296">
        <v>0</v>
      </c>
      <c r="G133" s="296">
        <v>11</v>
      </c>
      <c r="H133" s="296">
        <v>1011</v>
      </c>
      <c r="I133" s="296">
        <v>858</v>
      </c>
      <c r="J133" s="296">
        <v>532</v>
      </c>
      <c r="K133" s="296">
        <v>526</v>
      </c>
      <c r="L133" s="296">
        <v>6</v>
      </c>
      <c r="M133" s="296">
        <v>326</v>
      </c>
      <c r="N133" s="296">
        <v>0</v>
      </c>
      <c r="O133" s="296">
        <v>147</v>
      </c>
      <c r="P133" s="296">
        <v>6</v>
      </c>
      <c r="Q133" s="296">
        <v>0</v>
      </c>
      <c r="R133" s="296">
        <v>0</v>
      </c>
      <c r="S133" s="296">
        <v>479</v>
      </c>
      <c r="T133" s="297">
        <v>0.62004662004662003</v>
      </c>
    </row>
    <row r="134" spans="1:20" s="298" customFormat="1" ht="24" customHeight="1" x14ac:dyDescent="0.25">
      <c r="A134" s="305" t="s">
        <v>167</v>
      </c>
      <c r="B134" s="302" t="s">
        <v>206</v>
      </c>
      <c r="C134" s="296">
        <v>172</v>
      </c>
      <c r="D134" s="20">
        <v>41</v>
      </c>
      <c r="E134" s="20">
        <v>131</v>
      </c>
      <c r="F134" s="20"/>
      <c r="G134" s="20">
        <v>9</v>
      </c>
      <c r="H134" s="296">
        <v>163</v>
      </c>
      <c r="I134" s="296">
        <v>142</v>
      </c>
      <c r="J134" s="296">
        <v>115</v>
      </c>
      <c r="K134" s="20">
        <v>113</v>
      </c>
      <c r="L134" s="20">
        <v>2</v>
      </c>
      <c r="M134" s="20">
        <v>27</v>
      </c>
      <c r="N134" s="20"/>
      <c r="O134" s="20">
        <v>20</v>
      </c>
      <c r="P134" s="20">
        <v>1</v>
      </c>
      <c r="Q134" s="20"/>
      <c r="R134" s="20"/>
      <c r="S134" s="296">
        <v>48</v>
      </c>
      <c r="T134" s="297">
        <v>0.8098591549295775</v>
      </c>
    </row>
    <row r="135" spans="1:20" s="298" customFormat="1" ht="24" customHeight="1" x14ac:dyDescent="0.25">
      <c r="A135" s="305" t="s">
        <v>168</v>
      </c>
      <c r="B135" s="302" t="s">
        <v>174</v>
      </c>
      <c r="C135" s="296">
        <v>242</v>
      </c>
      <c r="D135" s="20">
        <v>80</v>
      </c>
      <c r="E135" s="20">
        <v>162</v>
      </c>
      <c r="F135" s="20">
        <v>0</v>
      </c>
      <c r="G135" s="20"/>
      <c r="H135" s="296">
        <v>242</v>
      </c>
      <c r="I135" s="296">
        <v>209</v>
      </c>
      <c r="J135" s="296">
        <v>117</v>
      </c>
      <c r="K135" s="20">
        <v>116</v>
      </c>
      <c r="L135" s="20">
        <v>1</v>
      </c>
      <c r="M135" s="20">
        <v>92</v>
      </c>
      <c r="N135" s="20"/>
      <c r="O135" s="20">
        <v>33</v>
      </c>
      <c r="P135" s="20"/>
      <c r="Q135" s="20"/>
      <c r="R135" s="20"/>
      <c r="S135" s="296">
        <v>125</v>
      </c>
      <c r="T135" s="297">
        <v>0.55980861244019142</v>
      </c>
    </row>
    <row r="136" spans="1:20" s="298" customFormat="1" ht="24" customHeight="1" x14ac:dyDescent="0.25">
      <c r="A136" s="305" t="s">
        <v>169</v>
      </c>
      <c r="B136" s="302" t="s">
        <v>176</v>
      </c>
      <c r="C136" s="296">
        <v>263</v>
      </c>
      <c r="D136" s="20">
        <v>57</v>
      </c>
      <c r="E136" s="20">
        <v>206</v>
      </c>
      <c r="F136" s="20"/>
      <c r="G136" s="20">
        <v>1</v>
      </c>
      <c r="H136" s="296">
        <v>262</v>
      </c>
      <c r="I136" s="296">
        <v>235</v>
      </c>
      <c r="J136" s="296">
        <v>157</v>
      </c>
      <c r="K136" s="20">
        <v>156</v>
      </c>
      <c r="L136" s="20">
        <v>1</v>
      </c>
      <c r="M136" s="20">
        <v>78</v>
      </c>
      <c r="N136" s="20"/>
      <c r="O136" s="20">
        <v>27</v>
      </c>
      <c r="P136" s="20"/>
      <c r="Q136" s="20"/>
      <c r="R136" s="20"/>
      <c r="S136" s="296">
        <v>105</v>
      </c>
      <c r="T136" s="297">
        <v>0.66808510638297869</v>
      </c>
    </row>
    <row r="137" spans="1:20" s="298" customFormat="1" ht="24" customHeight="1" x14ac:dyDescent="0.25">
      <c r="A137" s="305" t="s">
        <v>170</v>
      </c>
      <c r="B137" s="302" t="s">
        <v>217</v>
      </c>
      <c r="C137" s="296">
        <v>204</v>
      </c>
      <c r="D137" s="20">
        <v>93</v>
      </c>
      <c r="E137" s="20">
        <v>111</v>
      </c>
      <c r="F137" s="20"/>
      <c r="G137" s="20">
        <v>1</v>
      </c>
      <c r="H137" s="296">
        <v>203</v>
      </c>
      <c r="I137" s="296">
        <v>170</v>
      </c>
      <c r="J137" s="296">
        <v>89</v>
      </c>
      <c r="K137" s="20">
        <v>89</v>
      </c>
      <c r="L137" s="20"/>
      <c r="M137" s="20">
        <v>81</v>
      </c>
      <c r="N137" s="20"/>
      <c r="O137" s="20">
        <v>28</v>
      </c>
      <c r="P137" s="20">
        <v>5</v>
      </c>
      <c r="Q137" s="20"/>
      <c r="R137" s="20"/>
      <c r="S137" s="296">
        <v>114</v>
      </c>
      <c r="T137" s="297">
        <v>0.52352941176470591</v>
      </c>
    </row>
    <row r="138" spans="1:20" s="298" customFormat="1" ht="24" customHeight="1" x14ac:dyDescent="0.25">
      <c r="A138" s="305" t="s">
        <v>171</v>
      </c>
      <c r="B138" s="302" t="s">
        <v>318</v>
      </c>
      <c r="C138" s="296">
        <v>141</v>
      </c>
      <c r="D138" s="20">
        <v>68</v>
      </c>
      <c r="E138" s="20">
        <v>73</v>
      </c>
      <c r="F138" s="20"/>
      <c r="G138" s="20"/>
      <c r="H138" s="296">
        <v>141</v>
      </c>
      <c r="I138" s="296">
        <v>102</v>
      </c>
      <c r="J138" s="296">
        <v>54</v>
      </c>
      <c r="K138" s="20">
        <v>52</v>
      </c>
      <c r="L138" s="20">
        <v>2</v>
      </c>
      <c r="M138" s="20">
        <v>48</v>
      </c>
      <c r="N138" s="20"/>
      <c r="O138" s="20">
        <v>39</v>
      </c>
      <c r="P138" s="20"/>
      <c r="Q138" s="20"/>
      <c r="R138" s="20"/>
      <c r="S138" s="296">
        <v>87</v>
      </c>
      <c r="T138" s="297">
        <v>0.52941176470588236</v>
      </c>
    </row>
    <row r="139" spans="1:20" s="298" customFormat="1" ht="24" customHeight="1" x14ac:dyDescent="0.25">
      <c r="A139" s="305" t="s">
        <v>172</v>
      </c>
      <c r="B139" s="302"/>
      <c r="C139" s="296"/>
      <c r="D139" s="20"/>
      <c r="E139" s="20"/>
      <c r="F139" s="20"/>
      <c r="G139" s="20"/>
      <c r="H139" s="296"/>
      <c r="I139" s="296"/>
      <c r="J139" s="296"/>
      <c r="K139" s="20"/>
      <c r="L139" s="20"/>
      <c r="M139" s="20"/>
      <c r="N139" s="20"/>
      <c r="O139" s="20"/>
      <c r="P139" s="20"/>
      <c r="Q139" s="20"/>
      <c r="R139" s="20"/>
      <c r="S139" s="296"/>
      <c r="T139" s="297" t="e">
        <v>#DIV/0!</v>
      </c>
    </row>
    <row r="140" spans="1:20" s="298" customFormat="1" ht="24" customHeight="1" x14ac:dyDescent="0.25">
      <c r="A140" s="304" t="s">
        <v>35</v>
      </c>
      <c r="B140" s="300" t="s">
        <v>286</v>
      </c>
      <c r="C140" s="296">
        <v>159</v>
      </c>
      <c r="D140" s="296">
        <v>55</v>
      </c>
      <c r="E140" s="296">
        <v>104</v>
      </c>
      <c r="F140" s="296">
        <v>0</v>
      </c>
      <c r="G140" s="296">
        <v>0</v>
      </c>
      <c r="H140" s="296">
        <v>159</v>
      </c>
      <c r="I140" s="296">
        <v>145</v>
      </c>
      <c r="J140" s="296">
        <v>105</v>
      </c>
      <c r="K140" s="296">
        <v>103</v>
      </c>
      <c r="L140" s="296">
        <v>2</v>
      </c>
      <c r="M140" s="296">
        <v>40</v>
      </c>
      <c r="N140" s="296">
        <v>0</v>
      </c>
      <c r="O140" s="296">
        <v>13</v>
      </c>
      <c r="P140" s="296">
        <v>1</v>
      </c>
      <c r="Q140" s="296">
        <v>0</v>
      </c>
      <c r="R140" s="296">
        <v>0</v>
      </c>
      <c r="S140" s="296">
        <v>54</v>
      </c>
      <c r="T140" s="297">
        <v>0.72413793103448276</v>
      </c>
    </row>
    <row r="141" spans="1:20" s="298" customFormat="1" ht="24" customHeight="1" x14ac:dyDescent="0.25">
      <c r="A141" s="305" t="s">
        <v>197</v>
      </c>
      <c r="B141" s="302" t="s">
        <v>299</v>
      </c>
      <c r="C141" s="296">
        <v>73</v>
      </c>
      <c r="D141" s="20">
        <v>19</v>
      </c>
      <c r="E141" s="20">
        <v>54</v>
      </c>
      <c r="F141" s="20">
        <v>0</v>
      </c>
      <c r="G141" s="20">
        <v>0</v>
      </c>
      <c r="H141" s="296">
        <v>73</v>
      </c>
      <c r="I141" s="296">
        <v>72</v>
      </c>
      <c r="J141" s="296">
        <v>52</v>
      </c>
      <c r="K141" s="20">
        <v>52</v>
      </c>
      <c r="L141" s="20">
        <v>0</v>
      </c>
      <c r="M141" s="20">
        <v>20</v>
      </c>
      <c r="N141" s="20">
        <v>0</v>
      </c>
      <c r="O141" s="20">
        <v>1</v>
      </c>
      <c r="P141" s="20">
        <v>0</v>
      </c>
      <c r="Q141" s="20">
        <v>0</v>
      </c>
      <c r="R141" s="20">
        <v>0</v>
      </c>
      <c r="S141" s="296">
        <v>21</v>
      </c>
      <c r="T141" s="297">
        <v>0.72222222222222221</v>
      </c>
    </row>
    <row r="142" spans="1:20" s="298" customFormat="1" ht="24" customHeight="1" x14ac:dyDescent="0.25">
      <c r="A142" s="305" t="s">
        <v>198</v>
      </c>
      <c r="B142" s="302" t="s">
        <v>235</v>
      </c>
      <c r="C142" s="296">
        <v>75</v>
      </c>
      <c r="D142" s="20">
        <v>35</v>
      </c>
      <c r="E142" s="20">
        <v>40</v>
      </c>
      <c r="F142" s="20">
        <v>0</v>
      </c>
      <c r="G142" s="20">
        <v>0</v>
      </c>
      <c r="H142" s="296">
        <v>75</v>
      </c>
      <c r="I142" s="296">
        <v>63</v>
      </c>
      <c r="J142" s="296">
        <v>45</v>
      </c>
      <c r="K142" s="20">
        <v>43</v>
      </c>
      <c r="L142" s="20">
        <v>2</v>
      </c>
      <c r="M142" s="20">
        <v>18</v>
      </c>
      <c r="N142" s="20">
        <v>0</v>
      </c>
      <c r="O142" s="20">
        <v>11</v>
      </c>
      <c r="P142" s="20">
        <v>1</v>
      </c>
      <c r="Q142" s="20">
        <v>0</v>
      </c>
      <c r="R142" s="20">
        <v>0</v>
      </c>
      <c r="S142" s="296">
        <v>30</v>
      </c>
      <c r="T142" s="297">
        <v>0.7142857142857143</v>
      </c>
    </row>
    <row r="143" spans="1:20" s="298" customFormat="1" ht="24" customHeight="1" x14ac:dyDescent="0.25">
      <c r="A143" s="305" t="s">
        <v>199</v>
      </c>
      <c r="B143" s="302" t="s">
        <v>319</v>
      </c>
      <c r="C143" s="296">
        <v>11</v>
      </c>
      <c r="D143" s="20">
        <v>1</v>
      </c>
      <c r="E143" s="20">
        <v>10</v>
      </c>
      <c r="F143" s="20">
        <v>0</v>
      </c>
      <c r="G143" s="20">
        <v>0</v>
      </c>
      <c r="H143" s="296">
        <v>11</v>
      </c>
      <c r="I143" s="296">
        <v>10</v>
      </c>
      <c r="J143" s="296">
        <v>8</v>
      </c>
      <c r="K143" s="20">
        <v>8</v>
      </c>
      <c r="L143" s="20">
        <v>0</v>
      </c>
      <c r="M143" s="20">
        <v>2</v>
      </c>
      <c r="N143" s="20">
        <v>0</v>
      </c>
      <c r="O143" s="20">
        <v>1</v>
      </c>
      <c r="P143" s="20">
        <v>0</v>
      </c>
      <c r="Q143" s="20">
        <v>0</v>
      </c>
      <c r="R143" s="20">
        <v>0</v>
      </c>
      <c r="S143" s="296">
        <v>3</v>
      </c>
      <c r="T143" s="297">
        <v>0.8</v>
      </c>
    </row>
    <row r="144" spans="1:20" s="298" customFormat="1" ht="24" customHeight="1" x14ac:dyDescent="0.25">
      <c r="A144" s="305"/>
      <c r="B144" s="302"/>
      <c r="C144" s="296">
        <v>0</v>
      </c>
      <c r="D144" s="20"/>
      <c r="E144" s="20"/>
      <c r="F144" s="20"/>
      <c r="G144" s="20"/>
      <c r="H144" s="296">
        <v>0</v>
      </c>
      <c r="I144" s="296">
        <v>0</v>
      </c>
      <c r="J144" s="296">
        <v>0</v>
      </c>
      <c r="K144" s="20"/>
      <c r="L144" s="20"/>
      <c r="M144" s="20"/>
      <c r="N144" s="20"/>
      <c r="O144" s="20"/>
      <c r="P144" s="20"/>
      <c r="Q144" s="20"/>
      <c r="R144" s="20"/>
      <c r="S144" s="296">
        <v>0</v>
      </c>
      <c r="T144" s="297" t="e">
        <v>#DIV/0!</v>
      </c>
    </row>
    <row r="145" spans="1:20" s="307" customFormat="1" ht="21.75" customHeight="1" x14ac:dyDescent="0.25">
      <c r="A145" s="278"/>
      <c r="B145" s="278"/>
      <c r="C145" s="278"/>
      <c r="D145" s="278"/>
      <c r="E145" s="278"/>
      <c r="F145" s="306"/>
      <c r="G145" s="306"/>
      <c r="M145" s="278" t="s">
        <v>339</v>
      </c>
      <c r="N145" s="278"/>
      <c r="O145" s="279"/>
      <c r="P145" s="279"/>
      <c r="Q145" s="279"/>
      <c r="R145" s="279"/>
      <c r="S145" s="279"/>
      <c r="T145" s="279"/>
    </row>
    <row r="146" spans="1:20" s="311" customFormat="1" ht="15.75" customHeight="1" x14ac:dyDescent="0.25">
      <c r="A146" s="308" t="s">
        <v>53</v>
      </c>
      <c r="B146" s="308"/>
      <c r="C146" s="308"/>
      <c r="D146" s="308"/>
      <c r="E146" s="308"/>
      <c r="F146" s="309"/>
      <c r="G146" s="309"/>
      <c r="H146" s="249"/>
      <c r="I146" s="249"/>
      <c r="J146" s="249"/>
      <c r="K146" s="249"/>
      <c r="L146" s="249"/>
      <c r="M146" s="310" t="s">
        <v>298</v>
      </c>
      <c r="N146" s="310"/>
      <c r="O146" s="310"/>
      <c r="P146" s="310"/>
      <c r="Q146" s="310"/>
      <c r="R146" s="310"/>
      <c r="S146" s="310"/>
      <c r="T146" s="310"/>
    </row>
    <row r="147" spans="1:20" s="311" customFormat="1" ht="72.75" customHeight="1" x14ac:dyDescent="0.25">
      <c r="A147" s="312"/>
      <c r="B147" s="312"/>
      <c r="C147" s="312"/>
      <c r="D147" s="312"/>
      <c r="H147" s="249"/>
      <c r="I147" s="249"/>
      <c r="J147" s="249"/>
      <c r="K147" s="249"/>
      <c r="L147" s="249"/>
      <c r="M147" s="249"/>
      <c r="N147" s="249"/>
      <c r="Q147" s="249"/>
      <c r="R147" s="249"/>
    </row>
    <row r="148" spans="1:20" s="311" customFormat="1" ht="15.75" customHeight="1" x14ac:dyDescent="0.25">
      <c r="A148" s="313" t="s">
        <v>250</v>
      </c>
      <c r="B148" s="313"/>
      <c r="C148" s="313"/>
      <c r="D148" s="313"/>
      <c r="E148" s="313"/>
      <c r="F148" s="314"/>
      <c r="G148" s="314"/>
      <c r="H148" s="314"/>
      <c r="I148" s="314"/>
      <c r="J148" s="314"/>
      <c r="K148" s="314"/>
      <c r="L148" s="314"/>
      <c r="M148" s="315" t="s">
        <v>272</v>
      </c>
      <c r="N148" s="315"/>
      <c r="O148" s="315"/>
      <c r="P148" s="315"/>
      <c r="Q148" s="315"/>
      <c r="R148" s="315"/>
      <c r="S148" s="315"/>
      <c r="T148" s="315"/>
    </row>
  </sheetData>
  <sheetProtection formatCells="0" formatColumns="0" formatRows="0" insertRows="0" deleteRows="0"/>
  <mergeCells count="35">
    <mergeCell ref="A1:D1"/>
    <mergeCell ref="T3:T7"/>
    <mergeCell ref="M5:M7"/>
    <mergeCell ref="H3:H7"/>
    <mergeCell ref="O4:O7"/>
    <mergeCell ref="P4:P7"/>
    <mergeCell ref="E1:O1"/>
    <mergeCell ref="P1:T1"/>
    <mergeCell ref="Q2:T2"/>
    <mergeCell ref="S3:S7"/>
    <mergeCell ref="L6:L7"/>
    <mergeCell ref="R4:R7"/>
    <mergeCell ref="J4:N4"/>
    <mergeCell ref="A8:B8"/>
    <mergeCell ref="Q4:Q7"/>
    <mergeCell ref="G3:G7"/>
    <mergeCell ref="N5:N7"/>
    <mergeCell ref="E4:E7"/>
    <mergeCell ref="D4:D7"/>
    <mergeCell ref="F3:F7"/>
    <mergeCell ref="A3:A7"/>
    <mergeCell ref="B3:B7"/>
    <mergeCell ref="J5:J7"/>
    <mergeCell ref="D3:E3"/>
    <mergeCell ref="I4:I7"/>
    <mergeCell ref="K5:L5"/>
    <mergeCell ref="K6:K7"/>
    <mergeCell ref="I3:R3"/>
    <mergeCell ref="C3:C7"/>
    <mergeCell ref="M148:T148"/>
    <mergeCell ref="M145:T145"/>
    <mergeCell ref="M146:T146"/>
    <mergeCell ref="A145:E145"/>
    <mergeCell ref="A146:E146"/>
    <mergeCell ref="A148:E148"/>
  </mergeCells>
  <pageMargins left="0.33" right="0.28999999999999998" top="0.39" bottom="0.4" header="0.31496062992126" footer="0.31496062992126"/>
  <pageSetup paperSize="9" scale="7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1"/>
  <dimension ref="A1:U149"/>
  <sheetViews>
    <sheetView view="pageBreakPreview" zoomScale="70" zoomScaleSheetLayoutView="70" workbookViewId="0">
      <selection activeCell="Z14" sqref="Z14"/>
    </sheetView>
  </sheetViews>
  <sheetFormatPr defaultColWidth="9" defaultRowHeight="15.75" x14ac:dyDescent="0.25"/>
  <cols>
    <col min="1" max="1" width="4.625" style="235" customWidth="1"/>
    <col min="2" max="2" width="17.625" style="235" customWidth="1"/>
    <col min="3" max="4" width="10.875" style="235" customWidth="1"/>
    <col min="5" max="5" width="10.625" style="235" customWidth="1"/>
    <col min="6" max="6" width="9.875" style="235" customWidth="1"/>
    <col min="7" max="7" width="9" style="235" customWidth="1"/>
    <col min="8" max="9" width="10.625" style="235" customWidth="1"/>
    <col min="10" max="10" width="9.5" style="235" customWidth="1"/>
    <col min="11" max="11" width="10.125" style="235" customWidth="1"/>
    <col min="12" max="12" width="10" style="235" customWidth="1"/>
    <col min="13" max="13" width="7.125" style="239" customWidth="1"/>
    <col min="14" max="14" width="10.25" style="239" customWidth="1"/>
    <col min="15" max="15" width="8.25" style="239" customWidth="1"/>
    <col min="16" max="16" width="10.625" style="239" customWidth="1"/>
    <col min="17" max="17" width="10" style="239" customWidth="1"/>
    <col min="18" max="18" width="7.875" style="239" customWidth="1"/>
    <col min="19" max="19" width="10.625" style="239" customWidth="1"/>
    <col min="20" max="20" width="10.75" style="239" customWidth="1"/>
    <col min="21" max="21" width="9.625" style="239" customWidth="1"/>
    <col min="22" max="16384" width="9" style="235"/>
  </cols>
  <sheetData>
    <row r="1" spans="1:21" ht="69" customHeight="1" x14ac:dyDescent="0.25">
      <c r="A1" s="233" t="s">
        <v>73</v>
      </c>
      <c r="B1" s="233"/>
      <c r="C1" s="233"/>
      <c r="D1" s="233"/>
      <c r="E1" s="234" t="s">
        <v>336</v>
      </c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148" t="s">
        <v>65</v>
      </c>
      <c r="S1" s="148"/>
      <c r="T1" s="148"/>
      <c r="U1" s="148"/>
    </row>
    <row r="2" spans="1:21" ht="17.25" customHeight="1" x14ac:dyDescent="0.25">
      <c r="B2" s="236"/>
      <c r="C2" s="236"/>
      <c r="I2" s="237"/>
      <c r="J2" s="238"/>
      <c r="K2" s="238"/>
      <c r="L2" s="238"/>
      <c r="P2" s="240"/>
      <c r="Q2" s="240"/>
      <c r="R2" s="241" t="s">
        <v>49</v>
      </c>
      <c r="S2" s="241"/>
      <c r="T2" s="241"/>
      <c r="U2" s="241"/>
    </row>
    <row r="3" spans="1:21" s="249" customFormat="1" ht="20.25" customHeight="1" x14ac:dyDescent="0.25">
      <c r="A3" s="242" t="s">
        <v>45</v>
      </c>
      <c r="B3" s="242" t="s">
        <v>46</v>
      </c>
      <c r="C3" s="243" t="s">
        <v>44</v>
      </c>
      <c r="D3" s="243" t="s">
        <v>4</v>
      </c>
      <c r="E3" s="243"/>
      <c r="F3" s="243" t="s">
        <v>77</v>
      </c>
      <c r="G3" s="243" t="s">
        <v>47</v>
      </c>
      <c r="H3" s="243" t="s">
        <v>26</v>
      </c>
      <c r="I3" s="244" t="s">
        <v>4</v>
      </c>
      <c r="J3" s="245"/>
      <c r="K3" s="245"/>
      <c r="L3" s="245"/>
      <c r="M3" s="245"/>
      <c r="N3" s="245"/>
      <c r="O3" s="245"/>
      <c r="P3" s="245"/>
      <c r="Q3" s="245"/>
      <c r="R3" s="245"/>
      <c r="S3" s="246"/>
      <c r="T3" s="247" t="s">
        <v>82</v>
      </c>
      <c r="U3" s="248" t="s">
        <v>48</v>
      </c>
    </row>
    <row r="4" spans="1:21" s="249" customFormat="1" ht="15.75" customHeight="1" x14ac:dyDescent="0.25">
      <c r="A4" s="250"/>
      <c r="B4" s="250"/>
      <c r="C4" s="243"/>
      <c r="D4" s="243" t="s">
        <v>84</v>
      </c>
      <c r="E4" s="243" t="s">
        <v>31</v>
      </c>
      <c r="F4" s="243"/>
      <c r="G4" s="243"/>
      <c r="H4" s="243"/>
      <c r="I4" s="243" t="s">
        <v>30</v>
      </c>
      <c r="J4" s="244" t="s">
        <v>4</v>
      </c>
      <c r="K4" s="245"/>
      <c r="L4" s="245"/>
      <c r="M4" s="245"/>
      <c r="N4" s="245"/>
      <c r="O4" s="246"/>
      <c r="P4" s="243" t="s">
        <v>76</v>
      </c>
      <c r="Q4" s="251" t="s">
        <v>78</v>
      </c>
      <c r="R4" s="252" t="s">
        <v>81</v>
      </c>
      <c r="S4" s="252" t="s">
        <v>29</v>
      </c>
      <c r="T4" s="253"/>
      <c r="U4" s="254"/>
    </row>
    <row r="5" spans="1:21" s="249" customFormat="1" ht="15.75" customHeight="1" x14ac:dyDescent="0.25">
      <c r="A5" s="250"/>
      <c r="B5" s="250"/>
      <c r="C5" s="243"/>
      <c r="D5" s="243"/>
      <c r="E5" s="243"/>
      <c r="F5" s="243"/>
      <c r="G5" s="243"/>
      <c r="H5" s="243"/>
      <c r="I5" s="243"/>
      <c r="J5" s="243" t="s">
        <v>34</v>
      </c>
      <c r="K5" s="244" t="s">
        <v>4</v>
      </c>
      <c r="L5" s="245"/>
      <c r="M5" s="246"/>
      <c r="N5" s="243" t="s">
        <v>28</v>
      </c>
      <c r="O5" s="248" t="s">
        <v>83</v>
      </c>
      <c r="P5" s="243"/>
      <c r="Q5" s="255"/>
      <c r="R5" s="252"/>
      <c r="S5" s="252"/>
      <c r="T5" s="253"/>
      <c r="U5" s="254"/>
    </row>
    <row r="6" spans="1:21" s="249" customFormat="1" ht="15.75" customHeight="1" x14ac:dyDescent="0.25">
      <c r="A6" s="250"/>
      <c r="B6" s="250"/>
      <c r="C6" s="243"/>
      <c r="D6" s="243"/>
      <c r="E6" s="243"/>
      <c r="F6" s="243"/>
      <c r="G6" s="243"/>
      <c r="H6" s="243"/>
      <c r="I6" s="243"/>
      <c r="J6" s="243"/>
      <c r="K6" s="248" t="s">
        <v>27</v>
      </c>
      <c r="L6" s="248" t="s">
        <v>79</v>
      </c>
      <c r="M6" s="248" t="s">
        <v>80</v>
      </c>
      <c r="N6" s="243"/>
      <c r="O6" s="254"/>
      <c r="P6" s="243"/>
      <c r="Q6" s="255"/>
      <c r="R6" s="252"/>
      <c r="S6" s="252"/>
      <c r="T6" s="253"/>
      <c r="U6" s="254"/>
    </row>
    <row r="7" spans="1:21" s="249" customFormat="1" ht="57.75" customHeight="1" x14ac:dyDescent="0.25">
      <c r="A7" s="256"/>
      <c r="B7" s="256"/>
      <c r="C7" s="243"/>
      <c r="D7" s="243"/>
      <c r="E7" s="243"/>
      <c r="F7" s="243"/>
      <c r="G7" s="243"/>
      <c r="H7" s="243"/>
      <c r="I7" s="243"/>
      <c r="J7" s="243"/>
      <c r="K7" s="257"/>
      <c r="L7" s="257"/>
      <c r="M7" s="257"/>
      <c r="N7" s="243"/>
      <c r="O7" s="257"/>
      <c r="P7" s="243"/>
      <c r="Q7" s="258"/>
      <c r="R7" s="252"/>
      <c r="S7" s="252"/>
      <c r="T7" s="259"/>
      <c r="U7" s="254"/>
    </row>
    <row r="8" spans="1:21" ht="23.25" customHeight="1" x14ac:dyDescent="0.25">
      <c r="A8" s="260" t="s">
        <v>3</v>
      </c>
      <c r="B8" s="261"/>
      <c r="C8" s="262" t="s">
        <v>7</v>
      </c>
      <c r="D8" s="262" t="s">
        <v>8</v>
      </c>
      <c r="E8" s="262" t="s">
        <v>12</v>
      </c>
      <c r="F8" s="262" t="s">
        <v>13</v>
      </c>
      <c r="G8" s="262" t="s">
        <v>14</v>
      </c>
      <c r="H8" s="262" t="s">
        <v>15</v>
      </c>
      <c r="I8" s="262" t="s">
        <v>16</v>
      </c>
      <c r="J8" s="262" t="s">
        <v>17</v>
      </c>
      <c r="K8" s="262" t="s">
        <v>18</v>
      </c>
      <c r="L8" s="262" t="s">
        <v>19</v>
      </c>
      <c r="M8" s="262" t="s">
        <v>20</v>
      </c>
      <c r="N8" s="262" t="s">
        <v>36</v>
      </c>
      <c r="O8" s="262" t="s">
        <v>35</v>
      </c>
      <c r="P8" s="262" t="s">
        <v>37</v>
      </c>
      <c r="Q8" s="262" t="s">
        <v>38</v>
      </c>
      <c r="R8" s="262" t="s">
        <v>39</v>
      </c>
      <c r="S8" s="262" t="s">
        <v>40</v>
      </c>
      <c r="T8" s="262" t="s">
        <v>42</v>
      </c>
      <c r="U8" s="262" t="s">
        <v>43</v>
      </c>
    </row>
    <row r="9" spans="1:21" ht="22.5" customHeight="1" x14ac:dyDescent="0.25">
      <c r="A9" s="263"/>
      <c r="B9" s="263" t="s">
        <v>6</v>
      </c>
      <c r="C9" s="264">
        <v>5705177549</v>
      </c>
      <c r="D9" s="264">
        <v>3126643025</v>
      </c>
      <c r="E9" s="264">
        <v>2578534524</v>
      </c>
      <c r="F9" s="264">
        <v>136496432</v>
      </c>
      <c r="G9" s="264">
        <v>17562020</v>
      </c>
      <c r="H9" s="264">
        <v>5551119097</v>
      </c>
      <c r="I9" s="264">
        <v>3638720805</v>
      </c>
      <c r="J9" s="264">
        <v>862156192</v>
      </c>
      <c r="K9" s="264">
        <v>737679630</v>
      </c>
      <c r="L9" s="264">
        <v>124439423</v>
      </c>
      <c r="M9" s="264">
        <v>37139</v>
      </c>
      <c r="N9" s="264">
        <v>2769445594</v>
      </c>
      <c r="O9" s="264">
        <v>7119019</v>
      </c>
      <c r="P9" s="264">
        <v>1656533847</v>
      </c>
      <c r="Q9" s="264">
        <v>89202752</v>
      </c>
      <c r="R9" s="264">
        <v>655300</v>
      </c>
      <c r="S9" s="264">
        <v>166006393</v>
      </c>
      <c r="T9" s="264">
        <v>4688962905</v>
      </c>
      <c r="U9" s="265">
        <v>0.23693936363990972</v>
      </c>
    </row>
    <row r="10" spans="1:21" s="268" customFormat="1" ht="22.5" customHeight="1" x14ac:dyDescent="0.25">
      <c r="A10" s="266" t="s">
        <v>0</v>
      </c>
      <c r="B10" s="267" t="s">
        <v>293</v>
      </c>
      <c r="C10" s="264">
        <v>1146363381</v>
      </c>
      <c r="D10" s="264">
        <v>414083734</v>
      </c>
      <c r="E10" s="264">
        <v>732279647</v>
      </c>
      <c r="F10" s="264">
        <v>2499925</v>
      </c>
      <c r="G10" s="264">
        <v>332096</v>
      </c>
      <c r="H10" s="264">
        <v>1143531360</v>
      </c>
      <c r="I10" s="264">
        <v>972970268</v>
      </c>
      <c r="J10" s="264">
        <v>149379178</v>
      </c>
      <c r="K10" s="264">
        <v>134435191</v>
      </c>
      <c r="L10" s="264">
        <v>14943987</v>
      </c>
      <c r="M10" s="264">
        <v>0</v>
      </c>
      <c r="N10" s="264">
        <v>823591090</v>
      </c>
      <c r="O10" s="264">
        <v>0</v>
      </c>
      <c r="P10" s="264">
        <v>158137062</v>
      </c>
      <c r="Q10" s="264">
        <v>6700630</v>
      </c>
      <c r="R10" s="264">
        <v>0</v>
      </c>
      <c r="S10" s="264">
        <v>5723400</v>
      </c>
      <c r="T10" s="264">
        <v>994152182</v>
      </c>
      <c r="U10" s="265">
        <v>0.1535290264388634</v>
      </c>
    </row>
    <row r="11" spans="1:21" s="268" customFormat="1" ht="22.5" customHeight="1" x14ac:dyDescent="0.25">
      <c r="A11" s="269">
        <v>1</v>
      </c>
      <c r="B11" s="270" t="s">
        <v>272</v>
      </c>
      <c r="C11" s="264">
        <v>13139397</v>
      </c>
      <c r="D11" s="271">
        <v>0</v>
      </c>
      <c r="E11" s="21">
        <v>13139397</v>
      </c>
      <c r="F11" s="21">
        <v>0</v>
      </c>
      <c r="G11" s="21">
        <v>0</v>
      </c>
      <c r="H11" s="264">
        <v>13139397</v>
      </c>
      <c r="I11" s="264">
        <v>13139397</v>
      </c>
      <c r="J11" s="264">
        <v>13139397</v>
      </c>
      <c r="K11" s="21">
        <v>13139397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64">
        <v>0</v>
      </c>
      <c r="U11" s="265">
        <v>1</v>
      </c>
    </row>
    <row r="12" spans="1:21" s="268" customFormat="1" ht="22.5" customHeight="1" x14ac:dyDescent="0.25">
      <c r="A12" s="269">
        <v>2</v>
      </c>
      <c r="B12" s="270" t="s">
        <v>244</v>
      </c>
      <c r="C12" s="264">
        <v>208540952</v>
      </c>
      <c r="D12" s="271">
        <v>55402476</v>
      </c>
      <c r="E12" s="21">
        <v>153138476</v>
      </c>
      <c r="F12" s="21">
        <v>0</v>
      </c>
      <c r="G12" s="21">
        <v>0</v>
      </c>
      <c r="H12" s="264">
        <v>208540952</v>
      </c>
      <c r="I12" s="264">
        <v>180555133</v>
      </c>
      <c r="J12" s="264">
        <v>27374158</v>
      </c>
      <c r="K12" s="21">
        <v>27257830</v>
      </c>
      <c r="L12" s="21">
        <v>116328</v>
      </c>
      <c r="M12" s="21">
        <v>0</v>
      </c>
      <c r="N12" s="21">
        <v>153180975</v>
      </c>
      <c r="O12" s="21">
        <v>0</v>
      </c>
      <c r="P12" s="21">
        <v>21446489</v>
      </c>
      <c r="Q12" s="21">
        <v>6539330</v>
      </c>
      <c r="R12" s="21">
        <v>0</v>
      </c>
      <c r="S12" s="21">
        <v>0</v>
      </c>
      <c r="T12" s="264">
        <v>181166794</v>
      </c>
      <c r="U12" s="265">
        <v>0.15161107604733676</v>
      </c>
    </row>
    <row r="13" spans="1:21" s="268" customFormat="1" ht="22.5" customHeight="1" x14ac:dyDescent="0.25">
      <c r="A13" s="269">
        <v>3</v>
      </c>
      <c r="B13" s="270" t="s">
        <v>242</v>
      </c>
      <c r="C13" s="264">
        <v>38484250</v>
      </c>
      <c r="D13" s="271">
        <v>24465569</v>
      </c>
      <c r="E13" s="21">
        <v>14018681</v>
      </c>
      <c r="F13" s="21">
        <v>0</v>
      </c>
      <c r="G13" s="21">
        <v>0</v>
      </c>
      <c r="H13" s="264">
        <v>38484250</v>
      </c>
      <c r="I13" s="264">
        <v>23339466</v>
      </c>
      <c r="J13" s="264">
        <v>11632315</v>
      </c>
      <c r="K13" s="21">
        <v>11535717</v>
      </c>
      <c r="L13" s="21">
        <v>96598</v>
      </c>
      <c r="M13" s="21">
        <v>0</v>
      </c>
      <c r="N13" s="21">
        <v>11707151</v>
      </c>
      <c r="O13" s="21">
        <v>0</v>
      </c>
      <c r="P13" s="21">
        <v>15144784</v>
      </c>
      <c r="Q13" s="21">
        <v>0</v>
      </c>
      <c r="R13" s="21">
        <v>0</v>
      </c>
      <c r="S13" s="21">
        <v>0</v>
      </c>
      <c r="T13" s="264">
        <v>26851935</v>
      </c>
      <c r="U13" s="265">
        <v>0.49839679279723026</v>
      </c>
    </row>
    <row r="14" spans="1:21" s="268" customFormat="1" ht="22.5" customHeight="1" x14ac:dyDescent="0.25">
      <c r="A14" s="269">
        <v>4</v>
      </c>
      <c r="B14" s="270" t="s">
        <v>243</v>
      </c>
      <c r="C14" s="264">
        <v>121009573</v>
      </c>
      <c r="D14" s="271">
        <v>117753015</v>
      </c>
      <c r="E14" s="21">
        <v>3256558</v>
      </c>
      <c r="F14" s="21">
        <v>40200</v>
      </c>
      <c r="G14" s="21">
        <v>254600</v>
      </c>
      <c r="H14" s="264">
        <v>120714773</v>
      </c>
      <c r="I14" s="264">
        <v>58402069</v>
      </c>
      <c r="J14" s="264">
        <v>4178805</v>
      </c>
      <c r="K14" s="21">
        <v>3680291</v>
      </c>
      <c r="L14" s="21">
        <v>498514</v>
      </c>
      <c r="M14" s="21">
        <v>0</v>
      </c>
      <c r="N14" s="21">
        <v>54223264</v>
      </c>
      <c r="O14" s="21">
        <v>0</v>
      </c>
      <c r="P14" s="21">
        <v>62312704</v>
      </c>
      <c r="Q14" s="21">
        <v>0</v>
      </c>
      <c r="R14" s="21">
        <v>0</v>
      </c>
      <c r="S14" s="21">
        <v>0</v>
      </c>
      <c r="T14" s="264">
        <v>116535968</v>
      </c>
      <c r="U14" s="265">
        <v>7.1552345174620446E-2</v>
      </c>
    </row>
    <row r="15" spans="1:21" s="268" customFormat="1" ht="22.5" customHeight="1" x14ac:dyDescent="0.25">
      <c r="A15" s="269">
        <v>5</v>
      </c>
      <c r="B15" s="270" t="s">
        <v>248</v>
      </c>
      <c r="C15" s="264">
        <v>192052858</v>
      </c>
      <c r="D15" s="271">
        <v>108226665</v>
      </c>
      <c r="E15" s="21">
        <v>83826193</v>
      </c>
      <c r="F15" s="21">
        <v>10200</v>
      </c>
      <c r="G15" s="21">
        <v>0</v>
      </c>
      <c r="H15" s="264">
        <v>192042658</v>
      </c>
      <c r="I15" s="264">
        <v>188538057</v>
      </c>
      <c r="J15" s="264">
        <v>41149528</v>
      </c>
      <c r="K15" s="21">
        <v>40845893</v>
      </c>
      <c r="L15" s="21">
        <v>303635</v>
      </c>
      <c r="M15" s="21">
        <v>0</v>
      </c>
      <c r="N15" s="21">
        <v>147388529</v>
      </c>
      <c r="O15" s="21">
        <v>0</v>
      </c>
      <c r="P15" s="21">
        <v>3504601</v>
      </c>
      <c r="Q15" s="21">
        <v>0</v>
      </c>
      <c r="R15" s="21">
        <v>0</v>
      </c>
      <c r="S15" s="21">
        <v>0</v>
      </c>
      <c r="T15" s="264">
        <v>150893130</v>
      </c>
      <c r="U15" s="265">
        <v>0.21825581877084901</v>
      </c>
    </row>
    <row r="16" spans="1:21" s="268" customFormat="1" ht="22.5" customHeight="1" x14ac:dyDescent="0.25">
      <c r="A16" s="269">
        <v>6</v>
      </c>
      <c r="B16" s="270" t="s">
        <v>247</v>
      </c>
      <c r="C16" s="264">
        <v>37423861</v>
      </c>
      <c r="D16" s="271">
        <v>26765551</v>
      </c>
      <c r="E16" s="21">
        <v>10658310</v>
      </c>
      <c r="F16" s="21">
        <v>22500</v>
      </c>
      <c r="G16" s="21">
        <v>77496</v>
      </c>
      <c r="H16" s="264">
        <v>37323865</v>
      </c>
      <c r="I16" s="264">
        <v>29052796</v>
      </c>
      <c r="J16" s="264">
        <v>4749900</v>
      </c>
      <c r="K16" s="21">
        <v>4658206</v>
      </c>
      <c r="L16" s="21">
        <v>91694</v>
      </c>
      <c r="M16" s="21">
        <v>0</v>
      </c>
      <c r="N16" s="21">
        <v>24302896</v>
      </c>
      <c r="O16" s="21">
        <v>0</v>
      </c>
      <c r="P16" s="21">
        <v>2547669</v>
      </c>
      <c r="Q16" s="21">
        <v>0</v>
      </c>
      <c r="R16" s="21">
        <v>0</v>
      </c>
      <c r="S16" s="21">
        <v>5723400</v>
      </c>
      <c r="T16" s="264">
        <v>32573965</v>
      </c>
      <c r="U16" s="265">
        <v>0.16349200951261283</v>
      </c>
    </row>
    <row r="17" spans="1:21" s="268" customFormat="1" ht="22.5" customHeight="1" x14ac:dyDescent="0.25">
      <c r="A17" s="269">
        <v>7</v>
      </c>
      <c r="B17" s="270" t="s">
        <v>184</v>
      </c>
      <c r="C17" s="264">
        <v>404509666</v>
      </c>
      <c r="D17" s="271"/>
      <c r="E17" s="21">
        <v>404509666</v>
      </c>
      <c r="F17" s="21"/>
      <c r="G17" s="21"/>
      <c r="H17" s="264">
        <v>404509666</v>
      </c>
      <c r="I17" s="264">
        <v>404509666</v>
      </c>
      <c r="J17" s="264">
        <v>3000</v>
      </c>
      <c r="K17" s="21">
        <v>3000</v>
      </c>
      <c r="L17" s="21"/>
      <c r="M17" s="21"/>
      <c r="N17" s="21">
        <v>404506666</v>
      </c>
      <c r="O17" s="21"/>
      <c r="P17" s="21"/>
      <c r="Q17" s="21"/>
      <c r="R17" s="21"/>
      <c r="S17" s="21"/>
      <c r="T17" s="21">
        <v>404506666</v>
      </c>
      <c r="U17" s="265">
        <v>7.4163864356210461E-6</v>
      </c>
    </row>
    <row r="18" spans="1:21" s="268" customFormat="1" ht="22.5" customHeight="1" x14ac:dyDescent="0.25">
      <c r="A18" s="269">
        <v>8</v>
      </c>
      <c r="B18" s="270" t="s">
        <v>245</v>
      </c>
      <c r="C18" s="264">
        <v>24063863</v>
      </c>
      <c r="D18" s="271">
        <v>17041023</v>
      </c>
      <c r="E18" s="21">
        <v>7022840</v>
      </c>
      <c r="F18" s="21">
        <v>0</v>
      </c>
      <c r="G18" s="21">
        <v>0</v>
      </c>
      <c r="H18" s="264">
        <v>24063863</v>
      </c>
      <c r="I18" s="264">
        <v>12880805</v>
      </c>
      <c r="J18" s="264">
        <v>4930136</v>
      </c>
      <c r="K18" s="21">
        <v>4792986</v>
      </c>
      <c r="L18" s="21">
        <v>137150</v>
      </c>
      <c r="M18" s="21">
        <v>0</v>
      </c>
      <c r="N18" s="21">
        <v>7950669</v>
      </c>
      <c r="O18" s="21">
        <v>0</v>
      </c>
      <c r="P18" s="21">
        <v>11183058</v>
      </c>
      <c r="Q18" s="21">
        <v>0</v>
      </c>
      <c r="R18" s="21">
        <v>0</v>
      </c>
      <c r="S18" s="21">
        <v>0</v>
      </c>
      <c r="T18" s="264">
        <v>19133727</v>
      </c>
      <c r="U18" s="265">
        <v>0.38275061224822515</v>
      </c>
    </row>
    <row r="19" spans="1:21" s="268" customFormat="1" ht="22.5" customHeight="1" x14ac:dyDescent="0.25">
      <c r="A19" s="269">
        <v>9</v>
      </c>
      <c r="B19" s="270" t="s">
        <v>246</v>
      </c>
      <c r="C19" s="264">
        <v>67330842</v>
      </c>
      <c r="D19" s="271">
        <v>51230400</v>
      </c>
      <c r="E19" s="21">
        <v>16100442</v>
      </c>
      <c r="F19" s="21">
        <v>20200</v>
      </c>
      <c r="G19" s="21">
        <v>0</v>
      </c>
      <c r="H19" s="264">
        <v>67310642</v>
      </c>
      <c r="I19" s="264">
        <v>31937410</v>
      </c>
      <c r="J19" s="264">
        <v>28907455</v>
      </c>
      <c r="K19" s="21">
        <v>15428238</v>
      </c>
      <c r="L19" s="21">
        <v>13479217</v>
      </c>
      <c r="M19" s="21">
        <v>0</v>
      </c>
      <c r="N19" s="21">
        <v>3029955</v>
      </c>
      <c r="O19" s="21">
        <v>0</v>
      </c>
      <c r="P19" s="21">
        <v>35211932</v>
      </c>
      <c r="Q19" s="21">
        <v>161300</v>
      </c>
      <c r="R19" s="21">
        <v>0</v>
      </c>
      <c r="S19" s="21">
        <v>0</v>
      </c>
      <c r="T19" s="264">
        <v>38403187</v>
      </c>
      <c r="U19" s="265">
        <v>0.90512834321881452</v>
      </c>
    </row>
    <row r="20" spans="1:21" s="268" customFormat="1" ht="22.5" customHeight="1" x14ac:dyDescent="0.25">
      <c r="A20" s="269">
        <v>10</v>
      </c>
      <c r="B20" s="270" t="s">
        <v>250</v>
      </c>
      <c r="C20" s="264">
        <v>2526980</v>
      </c>
      <c r="D20" s="271">
        <v>585207</v>
      </c>
      <c r="E20" s="21">
        <v>1941773</v>
      </c>
      <c r="F20" s="21">
        <v>26312</v>
      </c>
      <c r="G20" s="21">
        <v>0</v>
      </c>
      <c r="H20" s="264">
        <v>2500668</v>
      </c>
      <c r="I20" s="264">
        <v>2361861</v>
      </c>
      <c r="J20" s="264">
        <v>948946</v>
      </c>
      <c r="K20" s="21">
        <v>948946</v>
      </c>
      <c r="L20" s="21">
        <v>0</v>
      </c>
      <c r="M20" s="21">
        <v>0</v>
      </c>
      <c r="N20" s="21">
        <v>1412915</v>
      </c>
      <c r="O20" s="21">
        <v>0</v>
      </c>
      <c r="P20" s="21">
        <v>138807</v>
      </c>
      <c r="Q20" s="21">
        <v>0</v>
      </c>
      <c r="R20" s="21">
        <v>0</v>
      </c>
      <c r="S20" s="21">
        <v>0</v>
      </c>
      <c r="T20" s="264">
        <v>1551722</v>
      </c>
      <c r="U20" s="265">
        <v>0.40177893618633781</v>
      </c>
    </row>
    <row r="21" spans="1:21" s="268" customFormat="1" ht="22.5" customHeight="1" x14ac:dyDescent="0.25">
      <c r="A21" s="269">
        <v>11</v>
      </c>
      <c r="B21" s="270" t="s">
        <v>301</v>
      </c>
      <c r="C21" s="264">
        <v>8617885</v>
      </c>
      <c r="D21" s="271">
        <v>1004015</v>
      </c>
      <c r="E21" s="21">
        <v>7613870</v>
      </c>
      <c r="F21" s="21">
        <v>1237355</v>
      </c>
      <c r="G21" s="21">
        <v>0</v>
      </c>
      <c r="H21" s="264">
        <v>7380530</v>
      </c>
      <c r="I21" s="264">
        <v>7211356</v>
      </c>
      <c r="J21" s="264">
        <v>5186257</v>
      </c>
      <c r="K21" s="21">
        <v>5186257</v>
      </c>
      <c r="L21" s="21">
        <v>0</v>
      </c>
      <c r="M21" s="21">
        <v>0</v>
      </c>
      <c r="N21" s="21">
        <v>2025099</v>
      </c>
      <c r="O21" s="21">
        <v>0</v>
      </c>
      <c r="P21" s="21">
        <v>169174</v>
      </c>
      <c r="Q21" s="21">
        <v>0</v>
      </c>
      <c r="R21" s="21">
        <v>0</v>
      </c>
      <c r="S21" s="21">
        <v>0</v>
      </c>
      <c r="T21" s="264">
        <v>2194273</v>
      </c>
      <c r="U21" s="265">
        <v>0.7191791668584937</v>
      </c>
    </row>
    <row r="22" spans="1:21" s="268" customFormat="1" ht="22.5" customHeight="1" x14ac:dyDescent="0.25">
      <c r="A22" s="269">
        <v>12</v>
      </c>
      <c r="B22" s="270" t="s">
        <v>302</v>
      </c>
      <c r="C22" s="264">
        <v>14711738</v>
      </c>
      <c r="D22" s="271">
        <v>5805898</v>
      </c>
      <c r="E22" s="21">
        <v>8905840</v>
      </c>
      <c r="F22" s="21">
        <v>322958</v>
      </c>
      <c r="G22" s="21">
        <v>0</v>
      </c>
      <c r="H22" s="264">
        <v>14388780</v>
      </c>
      <c r="I22" s="264">
        <v>13498766</v>
      </c>
      <c r="J22" s="264">
        <v>4090478</v>
      </c>
      <c r="K22" s="21">
        <v>3869627</v>
      </c>
      <c r="L22" s="21">
        <v>220851</v>
      </c>
      <c r="M22" s="21">
        <v>0</v>
      </c>
      <c r="N22" s="21">
        <v>9408288</v>
      </c>
      <c r="O22" s="21">
        <v>0</v>
      </c>
      <c r="P22" s="21">
        <v>890014</v>
      </c>
      <c r="Q22" s="21">
        <v>0</v>
      </c>
      <c r="R22" s="21">
        <v>0</v>
      </c>
      <c r="S22" s="21">
        <v>0</v>
      </c>
      <c r="T22" s="264">
        <v>10298302</v>
      </c>
      <c r="U22" s="265">
        <v>0.30302606919773262</v>
      </c>
    </row>
    <row r="23" spans="1:21" s="268" customFormat="1" ht="22.5" customHeight="1" x14ac:dyDescent="0.25">
      <c r="A23" s="269">
        <v>13</v>
      </c>
      <c r="B23" s="270" t="s">
        <v>209</v>
      </c>
      <c r="C23" s="264">
        <v>8209452</v>
      </c>
      <c r="D23" s="271">
        <v>1169276</v>
      </c>
      <c r="E23" s="21">
        <v>7040176</v>
      </c>
      <c r="F23" s="21">
        <v>820200</v>
      </c>
      <c r="G23" s="21">
        <v>0</v>
      </c>
      <c r="H23" s="264">
        <v>7389252</v>
      </c>
      <c r="I23" s="264">
        <v>6390461</v>
      </c>
      <c r="J23" s="264">
        <v>2870505</v>
      </c>
      <c r="K23" s="21">
        <v>2870505</v>
      </c>
      <c r="L23" s="21">
        <v>0</v>
      </c>
      <c r="M23" s="21">
        <v>0</v>
      </c>
      <c r="N23" s="21">
        <v>3519956</v>
      </c>
      <c r="O23" s="21">
        <v>0</v>
      </c>
      <c r="P23" s="21">
        <v>998791</v>
      </c>
      <c r="Q23" s="21">
        <v>0</v>
      </c>
      <c r="R23" s="21">
        <v>0</v>
      </c>
      <c r="S23" s="21">
        <v>0</v>
      </c>
      <c r="T23" s="264">
        <v>4518747</v>
      </c>
      <c r="U23" s="265">
        <v>0.44918590380255824</v>
      </c>
    </row>
    <row r="24" spans="1:21" s="268" customFormat="1" ht="22.5" customHeight="1" x14ac:dyDescent="0.25">
      <c r="A24" s="269">
        <v>14</v>
      </c>
      <c r="B24" s="270" t="s">
        <v>212</v>
      </c>
      <c r="C24" s="264">
        <v>5742064</v>
      </c>
      <c r="D24" s="21">
        <v>4634639</v>
      </c>
      <c r="E24" s="21">
        <v>1107425</v>
      </c>
      <c r="F24" s="21">
        <v>0</v>
      </c>
      <c r="G24" s="21">
        <v>0</v>
      </c>
      <c r="H24" s="264">
        <v>5742064</v>
      </c>
      <c r="I24" s="264">
        <v>1153025</v>
      </c>
      <c r="J24" s="264">
        <v>218298</v>
      </c>
      <c r="K24" s="21">
        <v>218298</v>
      </c>
      <c r="L24" s="21">
        <v>0</v>
      </c>
      <c r="M24" s="21">
        <v>0</v>
      </c>
      <c r="N24" s="21">
        <v>934727</v>
      </c>
      <c r="O24" s="21">
        <v>0</v>
      </c>
      <c r="P24" s="21">
        <v>4589039</v>
      </c>
      <c r="Q24" s="21">
        <v>0</v>
      </c>
      <c r="R24" s="21">
        <v>0</v>
      </c>
      <c r="S24" s="21">
        <v>0</v>
      </c>
      <c r="T24" s="264">
        <v>5523766</v>
      </c>
      <c r="U24" s="265">
        <v>0.18932633724333817</v>
      </c>
    </row>
    <row r="25" spans="1:21" s="268" customFormat="1" ht="22.5" customHeight="1" x14ac:dyDescent="0.25">
      <c r="A25" s="266" t="s">
        <v>1</v>
      </c>
      <c r="B25" s="267" t="s">
        <v>273</v>
      </c>
      <c r="C25" s="264">
        <v>4558814168</v>
      </c>
      <c r="D25" s="264">
        <v>2712559291</v>
      </c>
      <c r="E25" s="264">
        <v>1846254877</v>
      </c>
      <c r="F25" s="264">
        <v>133996507</v>
      </c>
      <c r="G25" s="264">
        <v>17229924</v>
      </c>
      <c r="H25" s="264">
        <v>4407587737</v>
      </c>
      <c r="I25" s="264">
        <v>2665750537</v>
      </c>
      <c r="J25" s="264">
        <v>712777014</v>
      </c>
      <c r="K25" s="264">
        <v>603244439</v>
      </c>
      <c r="L25" s="264">
        <v>109495436</v>
      </c>
      <c r="M25" s="264">
        <v>37139</v>
      </c>
      <c r="N25" s="264">
        <v>1945854504</v>
      </c>
      <c r="O25" s="264">
        <v>7119019</v>
      </c>
      <c r="P25" s="264">
        <v>1498396785</v>
      </c>
      <c r="Q25" s="264">
        <v>82502122</v>
      </c>
      <c r="R25" s="264">
        <v>655300</v>
      </c>
      <c r="S25" s="264">
        <v>160282993</v>
      </c>
      <c r="T25" s="264">
        <v>3694810723</v>
      </c>
      <c r="U25" s="265">
        <v>0.26738323939424191</v>
      </c>
    </row>
    <row r="26" spans="1:21" s="268" customFormat="1" ht="22.5" customHeight="1" x14ac:dyDescent="0.25">
      <c r="A26" s="266">
        <v>1</v>
      </c>
      <c r="B26" s="267" t="s">
        <v>274</v>
      </c>
      <c r="C26" s="264">
        <v>1329957799</v>
      </c>
      <c r="D26" s="264">
        <v>892870291</v>
      </c>
      <c r="E26" s="264">
        <v>437087508</v>
      </c>
      <c r="F26" s="264">
        <v>8894202</v>
      </c>
      <c r="G26" s="264">
        <v>55712</v>
      </c>
      <c r="H26" s="264">
        <v>1321007885</v>
      </c>
      <c r="I26" s="264">
        <v>609536558</v>
      </c>
      <c r="J26" s="264">
        <v>194223601</v>
      </c>
      <c r="K26" s="264">
        <v>141696372</v>
      </c>
      <c r="L26" s="264">
        <v>52527229</v>
      </c>
      <c r="M26" s="264">
        <v>0</v>
      </c>
      <c r="N26" s="264">
        <v>415312957</v>
      </c>
      <c r="O26" s="264">
        <v>0</v>
      </c>
      <c r="P26" s="264">
        <v>603117246</v>
      </c>
      <c r="Q26" s="264">
        <v>20145967</v>
      </c>
      <c r="R26" s="264">
        <v>0</v>
      </c>
      <c r="S26" s="264">
        <v>88208114</v>
      </c>
      <c r="T26" s="264">
        <v>1126784284</v>
      </c>
      <c r="U26" s="265">
        <v>0.31864143085573549</v>
      </c>
    </row>
    <row r="27" spans="1:21" s="268" customFormat="1" ht="22.5" customHeight="1" x14ac:dyDescent="0.25">
      <c r="A27" s="269" t="s">
        <v>292</v>
      </c>
      <c r="B27" s="270" t="s">
        <v>219</v>
      </c>
      <c r="C27" s="264">
        <v>130806793</v>
      </c>
      <c r="D27" s="21">
        <v>36740173</v>
      </c>
      <c r="E27" s="21">
        <v>94066620</v>
      </c>
      <c r="F27" s="21">
        <v>258135</v>
      </c>
      <c r="G27" s="21">
        <v>0</v>
      </c>
      <c r="H27" s="264">
        <v>130548658</v>
      </c>
      <c r="I27" s="264">
        <v>113931048</v>
      </c>
      <c r="J27" s="264">
        <v>35312660</v>
      </c>
      <c r="K27" s="21">
        <v>31022126</v>
      </c>
      <c r="L27" s="21">
        <v>4290534</v>
      </c>
      <c r="M27" s="21">
        <v>0</v>
      </c>
      <c r="N27" s="21">
        <v>78618388</v>
      </c>
      <c r="O27" s="21">
        <v>0</v>
      </c>
      <c r="P27" s="21">
        <v>11666638</v>
      </c>
      <c r="Q27" s="21">
        <v>4950972</v>
      </c>
      <c r="R27" s="21">
        <v>0</v>
      </c>
      <c r="S27" s="21">
        <v>0</v>
      </c>
      <c r="T27" s="264">
        <v>95235998</v>
      </c>
      <c r="U27" s="265">
        <v>0.30994764482461357</v>
      </c>
    </row>
    <row r="28" spans="1:21" s="268" customFormat="1" ht="22.5" customHeight="1" x14ac:dyDescent="0.25">
      <c r="A28" s="269" t="s">
        <v>9</v>
      </c>
      <c r="B28" s="270" t="s">
        <v>245</v>
      </c>
      <c r="C28" s="264">
        <v>133193272</v>
      </c>
      <c r="D28" s="21">
        <v>81495936</v>
      </c>
      <c r="E28" s="21">
        <v>51697336</v>
      </c>
      <c r="F28" s="21">
        <v>0</v>
      </c>
      <c r="G28" s="21">
        <v>0</v>
      </c>
      <c r="H28" s="264">
        <v>133193272</v>
      </c>
      <c r="I28" s="264">
        <v>72802084</v>
      </c>
      <c r="J28" s="264">
        <v>26214900</v>
      </c>
      <c r="K28" s="21">
        <v>10459461</v>
      </c>
      <c r="L28" s="21">
        <v>15755439</v>
      </c>
      <c r="M28" s="21">
        <v>0</v>
      </c>
      <c r="N28" s="21">
        <v>46587184</v>
      </c>
      <c r="O28" s="21">
        <v>0</v>
      </c>
      <c r="P28" s="21">
        <v>52303869</v>
      </c>
      <c r="Q28" s="21">
        <v>1610000</v>
      </c>
      <c r="R28" s="21">
        <v>0</v>
      </c>
      <c r="S28" s="21">
        <v>6477319</v>
      </c>
      <c r="T28" s="264">
        <v>106978372</v>
      </c>
      <c r="U28" s="265">
        <v>0.36008447230713891</v>
      </c>
    </row>
    <row r="29" spans="1:21" s="268" customFormat="1" ht="22.5" customHeight="1" x14ac:dyDescent="0.25">
      <c r="A29" s="269" t="s">
        <v>104</v>
      </c>
      <c r="B29" s="270" t="s">
        <v>221</v>
      </c>
      <c r="C29" s="264">
        <v>102144545</v>
      </c>
      <c r="D29" s="21">
        <v>25966496</v>
      </c>
      <c r="E29" s="21">
        <v>76178049</v>
      </c>
      <c r="F29" s="21">
        <v>0</v>
      </c>
      <c r="G29" s="21">
        <v>0</v>
      </c>
      <c r="H29" s="264">
        <v>102144545</v>
      </c>
      <c r="I29" s="264">
        <v>24997884</v>
      </c>
      <c r="J29" s="264">
        <v>16344271</v>
      </c>
      <c r="K29" s="21">
        <v>10454485</v>
      </c>
      <c r="L29" s="21">
        <v>5889786</v>
      </c>
      <c r="M29" s="21">
        <v>0</v>
      </c>
      <c r="N29" s="21">
        <v>8653613</v>
      </c>
      <c r="O29" s="21">
        <v>0</v>
      </c>
      <c r="P29" s="21">
        <v>11151350</v>
      </c>
      <c r="Q29" s="21">
        <v>0</v>
      </c>
      <c r="R29" s="21">
        <v>0</v>
      </c>
      <c r="S29" s="21">
        <v>65995311</v>
      </c>
      <c r="T29" s="264">
        <v>85800274</v>
      </c>
      <c r="U29" s="265">
        <v>0.65382617984786229</v>
      </c>
    </row>
    <row r="30" spans="1:21" s="268" customFormat="1" ht="22.5" customHeight="1" x14ac:dyDescent="0.25">
      <c r="A30" s="269" t="s">
        <v>105</v>
      </c>
      <c r="B30" s="270" t="s">
        <v>220</v>
      </c>
      <c r="C30" s="264">
        <v>204592010</v>
      </c>
      <c r="D30" s="21">
        <v>121589361</v>
      </c>
      <c r="E30" s="21">
        <v>83002649</v>
      </c>
      <c r="F30" s="21">
        <v>0</v>
      </c>
      <c r="G30" s="21">
        <v>0</v>
      </c>
      <c r="H30" s="264">
        <v>204592010</v>
      </c>
      <c r="I30" s="264">
        <v>150188631</v>
      </c>
      <c r="J30" s="264">
        <v>38777535</v>
      </c>
      <c r="K30" s="21">
        <v>31706752</v>
      </c>
      <c r="L30" s="21">
        <v>7070783</v>
      </c>
      <c r="M30" s="21">
        <v>0</v>
      </c>
      <c r="N30" s="21">
        <v>111411096</v>
      </c>
      <c r="O30" s="21">
        <v>0</v>
      </c>
      <c r="P30" s="21">
        <v>54403379</v>
      </c>
      <c r="Q30" s="21">
        <v>0</v>
      </c>
      <c r="R30" s="21">
        <v>0</v>
      </c>
      <c r="S30" s="21">
        <v>0</v>
      </c>
      <c r="T30" s="264">
        <v>165814475</v>
      </c>
      <c r="U30" s="265">
        <v>0.25819221296450862</v>
      </c>
    </row>
    <row r="31" spans="1:21" s="268" customFormat="1" ht="22.5" customHeight="1" x14ac:dyDescent="0.25">
      <c r="A31" s="269" t="s">
        <v>106</v>
      </c>
      <c r="B31" s="270" t="s">
        <v>224</v>
      </c>
      <c r="C31" s="264">
        <v>115920889</v>
      </c>
      <c r="D31" s="21">
        <v>100064118</v>
      </c>
      <c r="E31" s="21">
        <v>15856771</v>
      </c>
      <c r="F31" s="21">
        <v>10200</v>
      </c>
      <c r="G31" s="21">
        <v>0</v>
      </c>
      <c r="H31" s="264">
        <v>115910689</v>
      </c>
      <c r="I31" s="264">
        <v>6927903</v>
      </c>
      <c r="J31" s="264">
        <v>1884313</v>
      </c>
      <c r="K31" s="21">
        <v>1375449</v>
      </c>
      <c r="L31" s="21">
        <v>508864</v>
      </c>
      <c r="M31" s="21"/>
      <c r="N31" s="21">
        <v>5043590</v>
      </c>
      <c r="O31" s="21"/>
      <c r="P31" s="21">
        <v>108093572</v>
      </c>
      <c r="Q31" s="21"/>
      <c r="R31" s="21"/>
      <c r="S31" s="21">
        <v>889214</v>
      </c>
      <c r="T31" s="264">
        <v>114026376</v>
      </c>
      <c r="U31" s="265">
        <v>0.27198894095370563</v>
      </c>
    </row>
    <row r="32" spans="1:21" s="268" customFormat="1" ht="22.5" customHeight="1" x14ac:dyDescent="0.25">
      <c r="A32" s="269" t="s">
        <v>107</v>
      </c>
      <c r="B32" s="270" t="s">
        <v>225</v>
      </c>
      <c r="C32" s="264">
        <v>57886758</v>
      </c>
      <c r="D32" s="21">
        <v>36417925</v>
      </c>
      <c r="E32" s="21">
        <v>21468833</v>
      </c>
      <c r="F32" s="21">
        <v>0</v>
      </c>
      <c r="G32" s="21">
        <v>4500</v>
      </c>
      <c r="H32" s="264">
        <v>57882258</v>
      </c>
      <c r="I32" s="264">
        <v>46617378</v>
      </c>
      <c r="J32" s="264">
        <v>16774691</v>
      </c>
      <c r="K32" s="21">
        <v>11597489</v>
      </c>
      <c r="L32" s="21">
        <v>5177202</v>
      </c>
      <c r="M32" s="21">
        <v>0</v>
      </c>
      <c r="N32" s="21">
        <v>29842687</v>
      </c>
      <c r="O32" s="21">
        <v>0</v>
      </c>
      <c r="P32" s="21">
        <v>10379880</v>
      </c>
      <c r="Q32" s="21">
        <v>885000</v>
      </c>
      <c r="R32" s="21">
        <v>0</v>
      </c>
      <c r="S32" s="21"/>
      <c r="T32" s="264">
        <v>41107567</v>
      </c>
      <c r="U32" s="265">
        <v>0.35983771974476986</v>
      </c>
    </row>
    <row r="33" spans="1:21" s="268" customFormat="1" ht="22.5" customHeight="1" x14ac:dyDescent="0.25">
      <c r="A33" s="269" t="s">
        <v>108</v>
      </c>
      <c r="B33" s="270" t="s">
        <v>222</v>
      </c>
      <c r="C33" s="264">
        <v>260895035</v>
      </c>
      <c r="D33" s="21">
        <v>232940295</v>
      </c>
      <c r="E33" s="21">
        <v>27954740</v>
      </c>
      <c r="F33" s="21">
        <v>0</v>
      </c>
      <c r="G33" s="21">
        <v>0</v>
      </c>
      <c r="H33" s="264">
        <v>260895035</v>
      </c>
      <c r="I33" s="264">
        <v>81432098</v>
      </c>
      <c r="J33" s="264">
        <v>18991774</v>
      </c>
      <c r="K33" s="21">
        <v>17592953</v>
      </c>
      <c r="L33" s="21">
        <v>1398821</v>
      </c>
      <c r="M33" s="21">
        <v>0</v>
      </c>
      <c r="N33" s="21">
        <v>62440324</v>
      </c>
      <c r="O33" s="21">
        <v>0</v>
      </c>
      <c r="P33" s="21">
        <v>151916672</v>
      </c>
      <c r="Q33" s="21">
        <v>12699995</v>
      </c>
      <c r="R33" s="21">
        <v>0</v>
      </c>
      <c r="S33" s="21">
        <v>14846270</v>
      </c>
      <c r="T33" s="264">
        <v>241903261</v>
      </c>
      <c r="U33" s="265">
        <v>0.23322221171312571</v>
      </c>
    </row>
    <row r="34" spans="1:21" s="268" customFormat="1" ht="22.5" customHeight="1" x14ac:dyDescent="0.25">
      <c r="A34" s="269" t="s">
        <v>109</v>
      </c>
      <c r="B34" s="270" t="s">
        <v>226</v>
      </c>
      <c r="C34" s="264">
        <v>22077810</v>
      </c>
      <c r="D34" s="21">
        <v>15089724</v>
      </c>
      <c r="E34" s="21">
        <v>6988086</v>
      </c>
      <c r="F34" s="21">
        <v>1662621</v>
      </c>
      <c r="G34" s="21">
        <v>0</v>
      </c>
      <c r="H34" s="264">
        <v>20415189</v>
      </c>
      <c r="I34" s="264">
        <v>11659507</v>
      </c>
      <c r="J34" s="264">
        <v>3756792</v>
      </c>
      <c r="K34" s="21">
        <v>2713426</v>
      </c>
      <c r="L34" s="21">
        <v>1043366</v>
      </c>
      <c r="M34" s="21">
        <v>0</v>
      </c>
      <c r="N34" s="21">
        <v>7902715</v>
      </c>
      <c r="O34" s="21">
        <v>0</v>
      </c>
      <c r="P34" s="21">
        <v>8755682</v>
      </c>
      <c r="Q34" s="21">
        <v>0</v>
      </c>
      <c r="R34" s="21">
        <v>0</v>
      </c>
      <c r="S34" s="21">
        <v>0</v>
      </c>
      <c r="T34" s="264">
        <v>16658397</v>
      </c>
      <c r="U34" s="265">
        <v>0.32220847759686583</v>
      </c>
    </row>
    <row r="35" spans="1:21" s="268" customFormat="1" ht="22.5" customHeight="1" x14ac:dyDescent="0.25">
      <c r="A35" s="269" t="s">
        <v>287</v>
      </c>
      <c r="B35" s="270" t="s">
        <v>223</v>
      </c>
      <c r="C35" s="264">
        <v>65345719</v>
      </c>
      <c r="D35" s="21">
        <v>52536148</v>
      </c>
      <c r="E35" s="21">
        <v>12809571</v>
      </c>
      <c r="F35" s="21">
        <v>0</v>
      </c>
      <c r="G35" s="21">
        <v>0</v>
      </c>
      <c r="H35" s="264">
        <v>65345719</v>
      </c>
      <c r="I35" s="264">
        <v>15915352</v>
      </c>
      <c r="J35" s="264">
        <v>4133167</v>
      </c>
      <c r="K35" s="21">
        <v>3793167</v>
      </c>
      <c r="L35" s="21">
        <v>340000</v>
      </c>
      <c r="M35" s="21">
        <v>0</v>
      </c>
      <c r="N35" s="21">
        <v>11782185</v>
      </c>
      <c r="O35" s="21">
        <v>0</v>
      </c>
      <c r="P35" s="21">
        <v>49430367</v>
      </c>
      <c r="Q35" s="21">
        <v>0</v>
      </c>
      <c r="R35" s="21">
        <v>0</v>
      </c>
      <c r="S35" s="21">
        <v>0</v>
      </c>
      <c r="T35" s="264">
        <v>61212552</v>
      </c>
      <c r="U35" s="265">
        <v>0.25969686375771017</v>
      </c>
    </row>
    <row r="36" spans="1:21" s="268" customFormat="1" ht="22.5" customHeight="1" x14ac:dyDescent="0.25">
      <c r="A36" s="269" t="s">
        <v>288</v>
      </c>
      <c r="B36" s="270" t="s">
        <v>180</v>
      </c>
      <c r="C36" s="264">
        <v>34600125</v>
      </c>
      <c r="D36" s="21">
        <v>16273761</v>
      </c>
      <c r="E36" s="21">
        <v>18326364</v>
      </c>
      <c r="F36" s="21">
        <v>6963246</v>
      </c>
      <c r="G36" s="21">
        <v>22737</v>
      </c>
      <c r="H36" s="264">
        <v>27614142</v>
      </c>
      <c r="I36" s="264">
        <v>21017015</v>
      </c>
      <c r="J36" s="264">
        <v>13457148</v>
      </c>
      <c r="K36" s="21">
        <v>10878321</v>
      </c>
      <c r="L36" s="21">
        <v>2578827</v>
      </c>
      <c r="M36" s="21">
        <v>0</v>
      </c>
      <c r="N36" s="21">
        <v>7559867</v>
      </c>
      <c r="O36" s="21">
        <v>0</v>
      </c>
      <c r="P36" s="21">
        <v>6597127</v>
      </c>
      <c r="Q36" s="21">
        <v>0</v>
      </c>
      <c r="R36" s="21">
        <v>0</v>
      </c>
      <c r="S36" s="21">
        <v>0</v>
      </c>
      <c r="T36" s="264">
        <v>14156994</v>
      </c>
      <c r="U36" s="265">
        <v>0.64029777777672048</v>
      </c>
    </row>
    <row r="37" spans="1:21" s="268" customFormat="1" ht="22.5" customHeight="1" x14ac:dyDescent="0.25">
      <c r="A37" s="269" t="s">
        <v>289</v>
      </c>
      <c r="B37" s="270" t="s">
        <v>338</v>
      </c>
      <c r="C37" s="264">
        <v>108240650</v>
      </c>
      <c r="D37" s="21">
        <v>101419399</v>
      </c>
      <c r="E37" s="21">
        <v>6821251</v>
      </c>
      <c r="F37" s="21">
        <v>0</v>
      </c>
      <c r="G37" s="21">
        <v>0</v>
      </c>
      <c r="H37" s="264">
        <v>108240650</v>
      </c>
      <c r="I37" s="264">
        <v>17207491</v>
      </c>
      <c r="J37" s="264">
        <v>4566097</v>
      </c>
      <c r="K37" s="21">
        <v>2986064</v>
      </c>
      <c r="L37" s="21">
        <v>1580033</v>
      </c>
      <c r="M37" s="21">
        <v>0</v>
      </c>
      <c r="N37" s="21">
        <v>12641394</v>
      </c>
      <c r="O37" s="21">
        <v>0</v>
      </c>
      <c r="P37" s="21">
        <v>91033159</v>
      </c>
      <c r="Q37" s="21">
        <v>0</v>
      </c>
      <c r="R37" s="21">
        <v>0</v>
      </c>
      <c r="S37" s="21">
        <v>0</v>
      </c>
      <c r="T37" s="264">
        <v>103674553</v>
      </c>
      <c r="U37" s="265">
        <v>0.26535518745876435</v>
      </c>
    </row>
    <row r="38" spans="1:21" s="268" customFormat="1" ht="22.5" customHeight="1" x14ac:dyDescent="0.25">
      <c r="A38" s="269" t="s">
        <v>290</v>
      </c>
      <c r="B38" s="270" t="s">
        <v>210</v>
      </c>
      <c r="C38" s="264">
        <v>54920031</v>
      </c>
      <c r="D38" s="21">
        <v>41643800</v>
      </c>
      <c r="E38" s="21">
        <v>13276231</v>
      </c>
      <c r="F38" s="21">
        <v>0</v>
      </c>
      <c r="G38" s="21">
        <v>28000</v>
      </c>
      <c r="H38" s="264">
        <v>54892031</v>
      </c>
      <c r="I38" s="264">
        <v>17816399</v>
      </c>
      <c r="J38" s="264">
        <v>4411306</v>
      </c>
      <c r="K38" s="21">
        <v>4130541</v>
      </c>
      <c r="L38" s="21">
        <v>280765</v>
      </c>
      <c r="M38" s="21">
        <v>0</v>
      </c>
      <c r="N38" s="21">
        <v>13405093</v>
      </c>
      <c r="O38" s="21">
        <v>0</v>
      </c>
      <c r="P38" s="21">
        <v>37075632</v>
      </c>
      <c r="Q38" s="21">
        <v>0</v>
      </c>
      <c r="R38" s="21">
        <v>0</v>
      </c>
      <c r="S38" s="21">
        <v>0</v>
      </c>
      <c r="T38" s="264">
        <v>50480725</v>
      </c>
      <c r="U38" s="265">
        <v>0.24759806962113948</v>
      </c>
    </row>
    <row r="39" spans="1:21" s="268" customFormat="1" ht="22.5" customHeight="1" x14ac:dyDescent="0.25">
      <c r="A39" s="269" t="s">
        <v>291</v>
      </c>
      <c r="B39" s="270" t="s">
        <v>303</v>
      </c>
      <c r="C39" s="264">
        <v>39334162</v>
      </c>
      <c r="D39" s="21">
        <v>30693155</v>
      </c>
      <c r="E39" s="21">
        <v>8641007</v>
      </c>
      <c r="F39" s="21"/>
      <c r="G39" s="21">
        <v>475</v>
      </c>
      <c r="H39" s="264">
        <v>39333687</v>
      </c>
      <c r="I39" s="264">
        <v>29023768</v>
      </c>
      <c r="J39" s="264">
        <v>9598947</v>
      </c>
      <c r="K39" s="21">
        <v>2986138</v>
      </c>
      <c r="L39" s="21">
        <v>6612809</v>
      </c>
      <c r="M39" s="21"/>
      <c r="N39" s="21">
        <v>19424821</v>
      </c>
      <c r="O39" s="21"/>
      <c r="P39" s="21">
        <v>10309919</v>
      </c>
      <c r="Q39" s="21"/>
      <c r="R39" s="21"/>
      <c r="S39" s="21"/>
      <c r="T39" s="264">
        <v>29734740</v>
      </c>
      <c r="U39" s="265">
        <v>0.33072711303370395</v>
      </c>
    </row>
    <row r="40" spans="1:21" s="268" customFormat="1" ht="22.5" customHeight="1" x14ac:dyDescent="0.25">
      <c r="A40" s="269"/>
      <c r="B40" s="270"/>
      <c r="C40" s="264">
        <v>0</v>
      </c>
      <c r="D40" s="21"/>
      <c r="E40" s="21"/>
      <c r="F40" s="21"/>
      <c r="G40" s="21"/>
      <c r="H40" s="264">
        <v>0</v>
      </c>
      <c r="I40" s="264">
        <v>0</v>
      </c>
      <c r="J40" s="264">
        <v>0</v>
      </c>
      <c r="K40" s="21"/>
      <c r="L40" s="21"/>
      <c r="M40" s="21"/>
      <c r="N40" s="21"/>
      <c r="O40" s="21"/>
      <c r="P40" s="21"/>
      <c r="Q40" s="21"/>
      <c r="R40" s="21"/>
      <c r="S40" s="21"/>
      <c r="T40" s="264">
        <v>0</v>
      </c>
      <c r="U40" s="265" t="e">
        <v>#DIV/0!</v>
      </c>
    </row>
    <row r="41" spans="1:21" s="268" customFormat="1" ht="22.5" customHeight="1" x14ac:dyDescent="0.25">
      <c r="A41" s="266">
        <v>2</v>
      </c>
      <c r="B41" s="267" t="s">
        <v>275</v>
      </c>
      <c r="C41" s="264">
        <v>286691602</v>
      </c>
      <c r="D41" s="264">
        <v>169549563</v>
      </c>
      <c r="E41" s="264">
        <v>117142039</v>
      </c>
      <c r="F41" s="264">
        <v>114000</v>
      </c>
      <c r="G41" s="264">
        <v>181891</v>
      </c>
      <c r="H41" s="264">
        <v>286395711</v>
      </c>
      <c r="I41" s="264">
        <v>162742533</v>
      </c>
      <c r="J41" s="264">
        <v>42747019</v>
      </c>
      <c r="K41" s="264">
        <v>37661100</v>
      </c>
      <c r="L41" s="264">
        <v>5085919</v>
      </c>
      <c r="M41" s="264">
        <v>0</v>
      </c>
      <c r="N41" s="264">
        <v>117185618</v>
      </c>
      <c r="O41" s="264">
        <v>2809896</v>
      </c>
      <c r="P41" s="264">
        <v>102015743</v>
      </c>
      <c r="Q41" s="264">
        <v>0</v>
      </c>
      <c r="R41" s="264">
        <v>0</v>
      </c>
      <c r="S41" s="264">
        <v>21637435</v>
      </c>
      <c r="T41" s="264">
        <v>243648692</v>
      </c>
      <c r="U41" s="265">
        <v>0.2626665458131956</v>
      </c>
    </row>
    <row r="42" spans="1:21" s="268" customFormat="1" ht="22.5" customHeight="1" x14ac:dyDescent="0.25">
      <c r="A42" s="269" t="s">
        <v>10</v>
      </c>
      <c r="B42" s="270" t="s">
        <v>237</v>
      </c>
      <c r="C42" s="264">
        <v>6314018</v>
      </c>
      <c r="D42" s="21">
        <v>2675044</v>
      </c>
      <c r="E42" s="21">
        <v>3638974</v>
      </c>
      <c r="F42" s="21"/>
      <c r="G42" s="21">
        <v>21891</v>
      </c>
      <c r="H42" s="264">
        <v>6292127</v>
      </c>
      <c r="I42" s="264">
        <v>3729785</v>
      </c>
      <c r="J42" s="264">
        <v>1531619</v>
      </c>
      <c r="K42" s="21">
        <v>1531619</v>
      </c>
      <c r="L42" s="21"/>
      <c r="M42" s="21"/>
      <c r="N42" s="21">
        <v>2198166</v>
      </c>
      <c r="O42" s="21"/>
      <c r="P42" s="21">
        <v>2562342</v>
      </c>
      <c r="Q42" s="21"/>
      <c r="R42" s="21"/>
      <c r="S42" s="21"/>
      <c r="T42" s="264">
        <v>4760508</v>
      </c>
      <c r="U42" s="265">
        <v>0.41064538572598691</v>
      </c>
    </row>
    <row r="43" spans="1:21" s="268" customFormat="1" ht="22.5" customHeight="1" x14ac:dyDescent="0.25">
      <c r="A43" s="269" t="s">
        <v>11</v>
      </c>
      <c r="B43" s="272" t="s">
        <v>175</v>
      </c>
      <c r="C43" s="264">
        <v>73147673</v>
      </c>
      <c r="D43" s="21">
        <v>44971290</v>
      </c>
      <c r="E43" s="21">
        <v>28176383</v>
      </c>
      <c r="F43" s="21">
        <v>114000</v>
      </c>
      <c r="G43" s="21"/>
      <c r="H43" s="264">
        <v>73033673</v>
      </c>
      <c r="I43" s="264">
        <v>55822300</v>
      </c>
      <c r="J43" s="264">
        <v>13797446</v>
      </c>
      <c r="K43" s="21">
        <v>12306579</v>
      </c>
      <c r="L43" s="21">
        <v>1490867</v>
      </c>
      <c r="M43" s="21"/>
      <c r="N43" s="21">
        <v>42024854</v>
      </c>
      <c r="O43" s="21"/>
      <c r="P43" s="21">
        <v>17211373</v>
      </c>
      <c r="Q43" s="21"/>
      <c r="R43" s="21"/>
      <c r="S43" s="21"/>
      <c r="T43" s="264">
        <v>59236227</v>
      </c>
      <c r="U43" s="265">
        <v>0.24716727902648225</v>
      </c>
    </row>
    <row r="44" spans="1:21" s="268" customFormat="1" ht="22.5" customHeight="1" x14ac:dyDescent="0.25">
      <c r="A44" s="269" t="s">
        <v>110</v>
      </c>
      <c r="B44" s="272" t="s">
        <v>204</v>
      </c>
      <c r="C44" s="264">
        <v>33482686</v>
      </c>
      <c r="D44" s="21">
        <v>19350423</v>
      </c>
      <c r="E44" s="21">
        <v>14132263</v>
      </c>
      <c r="F44" s="21"/>
      <c r="G44" s="21"/>
      <c r="H44" s="264">
        <v>33482686</v>
      </c>
      <c r="I44" s="264">
        <v>19580862</v>
      </c>
      <c r="J44" s="264">
        <v>5798473</v>
      </c>
      <c r="K44" s="21">
        <v>5597512</v>
      </c>
      <c r="L44" s="21">
        <v>200961</v>
      </c>
      <c r="M44" s="21"/>
      <c r="N44" s="21">
        <v>13782389</v>
      </c>
      <c r="O44" s="21"/>
      <c r="P44" s="21">
        <v>13901824</v>
      </c>
      <c r="Q44" s="21"/>
      <c r="R44" s="21"/>
      <c r="S44" s="21"/>
      <c r="T44" s="264">
        <v>27684213</v>
      </c>
      <c r="U44" s="265">
        <v>0.29612960859435095</v>
      </c>
    </row>
    <row r="45" spans="1:21" s="268" customFormat="1" ht="22.5" customHeight="1" x14ac:dyDescent="0.25">
      <c r="A45" s="269" t="s">
        <v>111</v>
      </c>
      <c r="B45" s="272" t="s">
        <v>205</v>
      </c>
      <c r="C45" s="264">
        <v>14769014</v>
      </c>
      <c r="D45" s="21">
        <v>6755575</v>
      </c>
      <c r="E45" s="21">
        <v>8013439</v>
      </c>
      <c r="F45" s="21"/>
      <c r="G45" s="21"/>
      <c r="H45" s="264">
        <v>14769014</v>
      </c>
      <c r="I45" s="264">
        <v>11886488</v>
      </c>
      <c r="J45" s="264">
        <v>4510518</v>
      </c>
      <c r="K45" s="21">
        <v>4084779</v>
      </c>
      <c r="L45" s="21">
        <v>425739</v>
      </c>
      <c r="M45" s="21"/>
      <c r="N45" s="21">
        <v>7375970</v>
      </c>
      <c r="O45" s="21"/>
      <c r="P45" s="21">
        <v>2882526</v>
      </c>
      <c r="Q45" s="21"/>
      <c r="R45" s="21"/>
      <c r="S45" s="21">
        <v>0</v>
      </c>
      <c r="T45" s="264">
        <v>10258496</v>
      </c>
      <c r="U45" s="265">
        <v>0.37946599533857267</v>
      </c>
    </row>
    <row r="46" spans="1:21" s="268" customFormat="1" ht="22.5" customHeight="1" x14ac:dyDescent="0.25">
      <c r="A46" s="269" t="s">
        <v>112</v>
      </c>
      <c r="B46" s="272" t="s">
        <v>330</v>
      </c>
      <c r="C46" s="264">
        <v>27010906</v>
      </c>
      <c r="D46" s="21">
        <v>15690053</v>
      </c>
      <c r="E46" s="21">
        <v>11320853</v>
      </c>
      <c r="F46" s="21">
        <v>0</v>
      </c>
      <c r="G46" s="21">
        <v>0</v>
      </c>
      <c r="H46" s="264">
        <v>27010906</v>
      </c>
      <c r="I46" s="264">
        <v>11075935</v>
      </c>
      <c r="J46" s="264">
        <v>4354651</v>
      </c>
      <c r="K46" s="21">
        <v>3100748</v>
      </c>
      <c r="L46" s="21">
        <v>1253903</v>
      </c>
      <c r="M46" s="21"/>
      <c r="N46" s="21">
        <v>3911388</v>
      </c>
      <c r="O46" s="21">
        <v>2809896</v>
      </c>
      <c r="P46" s="21">
        <v>2768201</v>
      </c>
      <c r="Q46" s="21">
        <v>0</v>
      </c>
      <c r="R46" s="21">
        <v>0</v>
      </c>
      <c r="S46" s="21">
        <v>13166770</v>
      </c>
      <c r="T46" s="264">
        <v>22656255</v>
      </c>
      <c r="U46" s="265">
        <v>0.39316328598894812</v>
      </c>
    </row>
    <row r="47" spans="1:21" s="268" customFormat="1" ht="22.5" customHeight="1" x14ac:dyDescent="0.25">
      <c r="A47" s="269" t="s">
        <v>113</v>
      </c>
      <c r="B47" s="272" t="s">
        <v>211</v>
      </c>
      <c r="C47" s="264">
        <v>46877608</v>
      </c>
      <c r="D47" s="21">
        <v>22527751</v>
      </c>
      <c r="E47" s="21">
        <v>24349857</v>
      </c>
      <c r="F47" s="21"/>
      <c r="G47" s="21">
        <v>160000</v>
      </c>
      <c r="H47" s="264">
        <v>46717608</v>
      </c>
      <c r="I47" s="264">
        <v>33926399</v>
      </c>
      <c r="J47" s="264">
        <v>8037155</v>
      </c>
      <c r="K47" s="21">
        <v>6337706</v>
      </c>
      <c r="L47" s="21">
        <v>1699449</v>
      </c>
      <c r="M47" s="21"/>
      <c r="N47" s="21">
        <v>25889244</v>
      </c>
      <c r="O47" s="21"/>
      <c r="P47" s="21">
        <v>12791209</v>
      </c>
      <c r="Q47" s="21"/>
      <c r="R47" s="21"/>
      <c r="S47" s="21"/>
      <c r="T47" s="264">
        <v>38680453</v>
      </c>
      <c r="U47" s="265">
        <v>0.2368997369865278</v>
      </c>
    </row>
    <row r="48" spans="1:21" s="268" customFormat="1" ht="22.5" customHeight="1" x14ac:dyDescent="0.25">
      <c r="A48" s="269" t="s">
        <v>114</v>
      </c>
      <c r="B48" s="272" t="s">
        <v>241</v>
      </c>
      <c r="C48" s="264">
        <v>85089697</v>
      </c>
      <c r="D48" s="21">
        <v>57579427</v>
      </c>
      <c r="E48" s="21">
        <v>27510270</v>
      </c>
      <c r="F48" s="21"/>
      <c r="G48" s="21"/>
      <c r="H48" s="264">
        <v>85089697</v>
      </c>
      <c r="I48" s="264">
        <v>26720764</v>
      </c>
      <c r="J48" s="264">
        <v>4717157</v>
      </c>
      <c r="K48" s="21">
        <v>4702157</v>
      </c>
      <c r="L48" s="21">
        <v>15000</v>
      </c>
      <c r="M48" s="21"/>
      <c r="N48" s="21">
        <v>22003607</v>
      </c>
      <c r="O48" s="21"/>
      <c r="P48" s="21">
        <v>49898268</v>
      </c>
      <c r="Q48" s="21"/>
      <c r="R48" s="21"/>
      <c r="S48" s="21">
        <v>8470665</v>
      </c>
      <c r="T48" s="264">
        <v>80372540</v>
      </c>
      <c r="U48" s="265">
        <v>0.17653525924632993</v>
      </c>
    </row>
    <row r="49" spans="1:21" s="268" customFormat="1" ht="22.5" customHeight="1" x14ac:dyDescent="0.25">
      <c r="A49" s="269"/>
      <c r="B49" s="270"/>
      <c r="C49" s="264"/>
      <c r="D49" s="21"/>
      <c r="E49" s="21"/>
      <c r="F49" s="21"/>
      <c r="G49" s="21"/>
      <c r="H49" s="264"/>
      <c r="I49" s="264"/>
      <c r="J49" s="264"/>
      <c r="K49" s="21"/>
      <c r="L49" s="21"/>
      <c r="M49" s="21"/>
      <c r="N49" s="21"/>
      <c r="O49" s="21"/>
      <c r="P49" s="21"/>
      <c r="Q49" s="21"/>
      <c r="R49" s="21"/>
      <c r="S49" s="21"/>
      <c r="T49" s="264"/>
      <c r="U49" s="265" t="e">
        <v>#DIV/0!</v>
      </c>
    </row>
    <row r="50" spans="1:21" s="268" customFormat="1" ht="22.5" customHeight="1" x14ac:dyDescent="0.25">
      <c r="A50" s="266" t="s">
        <v>12</v>
      </c>
      <c r="B50" s="267" t="s">
        <v>276</v>
      </c>
      <c r="C50" s="264">
        <v>146273258</v>
      </c>
      <c r="D50" s="264">
        <v>79109133</v>
      </c>
      <c r="E50" s="264">
        <v>67164125</v>
      </c>
      <c r="F50" s="264">
        <v>6693560</v>
      </c>
      <c r="G50" s="264">
        <v>5275</v>
      </c>
      <c r="H50" s="264">
        <v>139574423</v>
      </c>
      <c r="I50" s="264">
        <v>94615643</v>
      </c>
      <c r="J50" s="264">
        <v>40547703</v>
      </c>
      <c r="K50" s="264">
        <v>37910388</v>
      </c>
      <c r="L50" s="264">
        <v>2637315</v>
      </c>
      <c r="M50" s="264">
        <v>0</v>
      </c>
      <c r="N50" s="264">
        <v>54023940</v>
      </c>
      <c r="O50" s="264">
        <v>44000</v>
      </c>
      <c r="P50" s="264">
        <v>31166506</v>
      </c>
      <c r="Q50" s="264">
        <v>4541750</v>
      </c>
      <c r="R50" s="264">
        <v>0</v>
      </c>
      <c r="S50" s="264">
        <v>9250524</v>
      </c>
      <c r="T50" s="264">
        <v>99026720</v>
      </c>
      <c r="U50" s="265">
        <v>0.42855178820694584</v>
      </c>
    </row>
    <row r="51" spans="1:21" s="268" customFormat="1" ht="22.5" customHeight="1" x14ac:dyDescent="0.25">
      <c r="A51" s="269" t="s">
        <v>115</v>
      </c>
      <c r="B51" s="270" t="s">
        <v>182</v>
      </c>
      <c r="C51" s="264">
        <v>2951139</v>
      </c>
      <c r="D51" s="21">
        <v>394168</v>
      </c>
      <c r="E51" s="21">
        <v>2556971</v>
      </c>
      <c r="F51" s="21">
        <v>0</v>
      </c>
      <c r="G51" s="21">
        <v>0</v>
      </c>
      <c r="H51" s="264">
        <v>2951139</v>
      </c>
      <c r="I51" s="264">
        <v>917744</v>
      </c>
      <c r="J51" s="264">
        <v>600708</v>
      </c>
      <c r="K51" s="21">
        <v>270583</v>
      </c>
      <c r="L51" s="21">
        <v>330125</v>
      </c>
      <c r="M51" s="21">
        <v>0</v>
      </c>
      <c r="N51" s="21">
        <v>317036</v>
      </c>
      <c r="O51" s="21">
        <v>0</v>
      </c>
      <c r="P51" s="21">
        <v>2033395</v>
      </c>
      <c r="Q51" s="21">
        <v>0</v>
      </c>
      <c r="R51" s="21">
        <v>0</v>
      </c>
      <c r="S51" s="21">
        <v>0</v>
      </c>
      <c r="T51" s="264">
        <v>2350431</v>
      </c>
      <c r="U51" s="265">
        <v>0.65454854512805316</v>
      </c>
    </row>
    <row r="52" spans="1:21" s="268" customFormat="1" ht="22.5" customHeight="1" x14ac:dyDescent="0.25">
      <c r="A52" s="269" t="s">
        <v>116</v>
      </c>
      <c r="B52" s="270" t="s">
        <v>233</v>
      </c>
      <c r="C52" s="264">
        <v>24566521</v>
      </c>
      <c r="D52" s="21">
        <v>15436001</v>
      </c>
      <c r="E52" s="21">
        <v>9130520</v>
      </c>
      <c r="F52" s="21">
        <v>0</v>
      </c>
      <c r="G52" s="21">
        <v>0</v>
      </c>
      <c r="H52" s="264">
        <v>24566521</v>
      </c>
      <c r="I52" s="264">
        <v>18253085</v>
      </c>
      <c r="J52" s="264">
        <v>9725168</v>
      </c>
      <c r="K52" s="21">
        <v>9373927</v>
      </c>
      <c r="L52" s="21">
        <v>351241</v>
      </c>
      <c r="M52" s="21">
        <v>0</v>
      </c>
      <c r="N52" s="21">
        <v>8527917</v>
      </c>
      <c r="O52" s="21">
        <v>0</v>
      </c>
      <c r="P52" s="21">
        <v>6313436</v>
      </c>
      <c r="Q52" s="21">
        <v>0</v>
      </c>
      <c r="R52" s="21">
        <v>0</v>
      </c>
      <c r="S52" s="21">
        <v>0</v>
      </c>
      <c r="T52" s="264">
        <v>14841353</v>
      </c>
      <c r="U52" s="265">
        <v>0.53279585341327229</v>
      </c>
    </row>
    <row r="53" spans="1:21" s="268" customFormat="1" ht="22.5" customHeight="1" x14ac:dyDescent="0.25">
      <c r="A53" s="269" t="s">
        <v>117</v>
      </c>
      <c r="B53" s="270" t="s">
        <v>234</v>
      </c>
      <c r="C53" s="264">
        <v>21032432</v>
      </c>
      <c r="D53" s="21">
        <v>9407666</v>
      </c>
      <c r="E53" s="21">
        <v>11624766</v>
      </c>
      <c r="F53" s="21">
        <v>1</v>
      </c>
      <c r="G53" s="21">
        <v>0</v>
      </c>
      <c r="H53" s="264">
        <v>21032431</v>
      </c>
      <c r="I53" s="264">
        <v>14627554</v>
      </c>
      <c r="J53" s="264">
        <v>7184269</v>
      </c>
      <c r="K53" s="21">
        <v>6974001</v>
      </c>
      <c r="L53" s="21">
        <v>210268</v>
      </c>
      <c r="M53" s="21">
        <v>0</v>
      </c>
      <c r="N53" s="21">
        <v>7443285</v>
      </c>
      <c r="O53" s="21">
        <v>0</v>
      </c>
      <c r="P53" s="21">
        <v>4320451</v>
      </c>
      <c r="Q53" s="21">
        <v>1560000</v>
      </c>
      <c r="R53" s="21">
        <v>0</v>
      </c>
      <c r="S53" s="21">
        <v>524426</v>
      </c>
      <c r="T53" s="264">
        <v>13848162</v>
      </c>
      <c r="U53" s="265">
        <v>0.49114629828062845</v>
      </c>
    </row>
    <row r="54" spans="1:21" s="268" customFormat="1" ht="22.5" customHeight="1" x14ac:dyDescent="0.25">
      <c r="A54" s="269" t="s">
        <v>118</v>
      </c>
      <c r="B54" s="270" t="s">
        <v>249</v>
      </c>
      <c r="C54" s="264">
        <v>9926630</v>
      </c>
      <c r="D54" s="21">
        <v>4696262</v>
      </c>
      <c r="E54" s="21">
        <v>5230368</v>
      </c>
      <c r="F54" s="21">
        <v>0</v>
      </c>
      <c r="G54" s="21">
        <v>600</v>
      </c>
      <c r="H54" s="264">
        <v>9926030</v>
      </c>
      <c r="I54" s="264">
        <v>7350564</v>
      </c>
      <c r="J54" s="264">
        <v>3133878</v>
      </c>
      <c r="K54" s="21">
        <v>3059187</v>
      </c>
      <c r="L54" s="21">
        <v>74691</v>
      </c>
      <c r="M54" s="21">
        <v>0</v>
      </c>
      <c r="N54" s="21">
        <v>4216686</v>
      </c>
      <c r="O54" s="21">
        <v>0</v>
      </c>
      <c r="P54" s="21">
        <v>2500195</v>
      </c>
      <c r="Q54" s="21">
        <v>0</v>
      </c>
      <c r="R54" s="21">
        <v>0</v>
      </c>
      <c r="S54" s="21">
        <v>75271</v>
      </c>
      <c r="T54" s="264">
        <v>6792152</v>
      </c>
      <c r="U54" s="265">
        <v>0.42634524371191107</v>
      </c>
    </row>
    <row r="55" spans="1:21" s="268" customFormat="1" ht="22.5" customHeight="1" x14ac:dyDescent="0.25">
      <c r="A55" s="269" t="s">
        <v>119</v>
      </c>
      <c r="B55" s="270" t="s">
        <v>228</v>
      </c>
      <c r="C55" s="264">
        <v>14483103</v>
      </c>
      <c r="D55" s="21">
        <v>5314943</v>
      </c>
      <c r="E55" s="21">
        <v>9168160</v>
      </c>
      <c r="F55" s="21">
        <v>0</v>
      </c>
      <c r="G55" s="21">
        <v>4675</v>
      </c>
      <c r="H55" s="264">
        <v>14478428</v>
      </c>
      <c r="I55" s="264">
        <v>10893630</v>
      </c>
      <c r="J55" s="264">
        <v>5572352</v>
      </c>
      <c r="K55" s="21">
        <v>4754445</v>
      </c>
      <c r="L55" s="21">
        <v>817907</v>
      </c>
      <c r="M55" s="21">
        <v>0</v>
      </c>
      <c r="N55" s="21">
        <v>5277278</v>
      </c>
      <c r="O55" s="21">
        <v>44000</v>
      </c>
      <c r="P55" s="21">
        <v>2635848</v>
      </c>
      <c r="Q55" s="21">
        <v>858750</v>
      </c>
      <c r="R55" s="21">
        <v>0</v>
      </c>
      <c r="S55" s="21">
        <v>90200</v>
      </c>
      <c r="T55" s="264">
        <v>8906076</v>
      </c>
      <c r="U55" s="265">
        <v>0.51152389056723979</v>
      </c>
    </row>
    <row r="56" spans="1:21" s="268" customFormat="1" ht="22.5" customHeight="1" x14ac:dyDescent="0.25">
      <c r="A56" s="269" t="s">
        <v>120</v>
      </c>
      <c r="B56" s="270" t="s">
        <v>300</v>
      </c>
      <c r="C56" s="264">
        <v>60975818</v>
      </c>
      <c r="D56" s="21">
        <v>36247848</v>
      </c>
      <c r="E56" s="21">
        <v>24727970</v>
      </c>
      <c r="F56" s="21">
        <v>6693559</v>
      </c>
      <c r="G56" s="21">
        <v>0</v>
      </c>
      <c r="H56" s="264">
        <v>54282259</v>
      </c>
      <c r="I56" s="264">
        <v>35300531</v>
      </c>
      <c r="J56" s="264">
        <v>13394808</v>
      </c>
      <c r="K56" s="21">
        <v>12572064</v>
      </c>
      <c r="L56" s="21">
        <v>822744</v>
      </c>
      <c r="M56" s="21">
        <v>0</v>
      </c>
      <c r="N56" s="21">
        <v>21905723</v>
      </c>
      <c r="O56" s="21">
        <v>0</v>
      </c>
      <c r="P56" s="21">
        <v>8298101</v>
      </c>
      <c r="Q56" s="21">
        <v>2123000</v>
      </c>
      <c r="R56" s="21">
        <v>0</v>
      </c>
      <c r="S56" s="21">
        <v>8560627</v>
      </c>
      <c r="T56" s="264">
        <v>40887451</v>
      </c>
      <c r="U56" s="265">
        <v>0.3794506093973487</v>
      </c>
    </row>
    <row r="57" spans="1:21" s="268" customFormat="1" ht="22.5" customHeight="1" x14ac:dyDescent="0.25">
      <c r="A57" s="269" t="s">
        <v>121</v>
      </c>
      <c r="B57" s="270" t="s">
        <v>304</v>
      </c>
      <c r="C57" s="264">
        <v>12337615</v>
      </c>
      <c r="D57" s="21">
        <v>7612245</v>
      </c>
      <c r="E57" s="21">
        <v>4725370</v>
      </c>
      <c r="F57" s="21">
        <v>0</v>
      </c>
      <c r="G57" s="21">
        <v>0</v>
      </c>
      <c r="H57" s="264">
        <v>12337615</v>
      </c>
      <c r="I57" s="264">
        <v>7272535</v>
      </c>
      <c r="J57" s="264">
        <v>936520</v>
      </c>
      <c r="K57" s="21">
        <v>906181</v>
      </c>
      <c r="L57" s="21">
        <v>30339</v>
      </c>
      <c r="M57" s="21">
        <v>0</v>
      </c>
      <c r="N57" s="21">
        <v>6336015</v>
      </c>
      <c r="O57" s="21">
        <v>0</v>
      </c>
      <c r="P57" s="21">
        <v>5065080</v>
      </c>
      <c r="Q57" s="21">
        <v>0</v>
      </c>
      <c r="R57" s="21">
        <v>0</v>
      </c>
      <c r="S57" s="21">
        <v>0</v>
      </c>
      <c r="T57" s="264">
        <v>11401095</v>
      </c>
      <c r="U57" s="265">
        <v>0.12877490448653736</v>
      </c>
    </row>
    <row r="58" spans="1:21" s="268" customFormat="1" ht="22.5" customHeight="1" x14ac:dyDescent="0.25">
      <c r="A58" s="269"/>
      <c r="B58" s="270"/>
      <c r="C58" s="264">
        <v>0</v>
      </c>
      <c r="D58" s="21"/>
      <c r="E58" s="21"/>
      <c r="F58" s="21"/>
      <c r="G58" s="21"/>
      <c r="H58" s="264">
        <v>0</v>
      </c>
      <c r="I58" s="264">
        <v>0</v>
      </c>
      <c r="J58" s="264">
        <v>0</v>
      </c>
      <c r="K58" s="21"/>
      <c r="L58" s="21"/>
      <c r="M58" s="21"/>
      <c r="N58" s="21"/>
      <c r="O58" s="21"/>
      <c r="P58" s="21"/>
      <c r="Q58" s="21"/>
      <c r="R58" s="21"/>
      <c r="S58" s="21"/>
      <c r="T58" s="264">
        <v>0</v>
      </c>
      <c r="U58" s="265" t="e">
        <v>#DIV/0!</v>
      </c>
    </row>
    <row r="59" spans="1:21" s="268" customFormat="1" ht="22.5" customHeight="1" x14ac:dyDescent="0.25">
      <c r="A59" s="266" t="s">
        <v>13</v>
      </c>
      <c r="B59" s="267" t="s">
        <v>277</v>
      </c>
      <c r="C59" s="264">
        <v>639179080</v>
      </c>
      <c r="D59" s="264">
        <v>284561362</v>
      </c>
      <c r="E59" s="264">
        <v>354617718</v>
      </c>
      <c r="F59" s="264">
        <v>28049096</v>
      </c>
      <c r="G59" s="264">
        <v>11351836</v>
      </c>
      <c r="H59" s="264">
        <v>599778148</v>
      </c>
      <c r="I59" s="264">
        <v>442246072</v>
      </c>
      <c r="J59" s="264">
        <v>75294632</v>
      </c>
      <c r="K59" s="264">
        <v>70389518</v>
      </c>
      <c r="L59" s="264">
        <v>4905114</v>
      </c>
      <c r="M59" s="264">
        <v>0</v>
      </c>
      <c r="N59" s="264">
        <v>366951440</v>
      </c>
      <c r="O59" s="264">
        <v>0</v>
      </c>
      <c r="P59" s="264">
        <v>152588170</v>
      </c>
      <c r="Q59" s="264">
        <v>918930</v>
      </c>
      <c r="R59" s="264">
        <v>655300</v>
      </c>
      <c r="S59" s="264">
        <v>3369676</v>
      </c>
      <c r="T59" s="264">
        <v>524483516</v>
      </c>
      <c r="U59" s="265">
        <v>0.17025506107830393</v>
      </c>
    </row>
    <row r="60" spans="1:21" s="268" customFormat="1" ht="22.5" customHeight="1" x14ac:dyDescent="0.25">
      <c r="A60" s="269" t="s">
        <v>252</v>
      </c>
      <c r="B60" s="270" t="s">
        <v>178</v>
      </c>
      <c r="C60" s="264">
        <v>27928840</v>
      </c>
      <c r="D60" s="21">
        <v>24399191</v>
      </c>
      <c r="E60" s="21">
        <v>3529649</v>
      </c>
      <c r="F60" s="21"/>
      <c r="G60" s="21"/>
      <c r="H60" s="264">
        <v>27928840</v>
      </c>
      <c r="I60" s="264">
        <v>14790568</v>
      </c>
      <c r="J60" s="264">
        <v>3819523</v>
      </c>
      <c r="K60" s="21">
        <v>3819523</v>
      </c>
      <c r="L60" s="21">
        <v>0</v>
      </c>
      <c r="M60" s="21">
        <v>0</v>
      </c>
      <c r="N60" s="21">
        <v>10971045</v>
      </c>
      <c r="O60" s="21">
        <v>0</v>
      </c>
      <c r="P60" s="21">
        <v>13138272</v>
      </c>
      <c r="Q60" s="21"/>
      <c r="R60" s="21"/>
      <c r="S60" s="21"/>
      <c r="T60" s="264">
        <v>24109317</v>
      </c>
      <c r="U60" s="265">
        <v>0.25824045432197057</v>
      </c>
    </row>
    <row r="61" spans="1:21" s="268" customFormat="1" ht="22.5" customHeight="1" x14ac:dyDescent="0.25">
      <c r="A61" s="269" t="s">
        <v>253</v>
      </c>
      <c r="B61" s="270" t="s">
        <v>305</v>
      </c>
      <c r="C61" s="264">
        <v>87397918</v>
      </c>
      <c r="D61" s="21">
        <v>51213141</v>
      </c>
      <c r="E61" s="21">
        <v>36184777</v>
      </c>
      <c r="F61" s="21"/>
      <c r="G61" s="21">
        <v>1540850</v>
      </c>
      <c r="H61" s="264">
        <v>85857068</v>
      </c>
      <c r="I61" s="264">
        <v>49715626</v>
      </c>
      <c r="J61" s="264">
        <v>19828372</v>
      </c>
      <c r="K61" s="21">
        <v>17861318</v>
      </c>
      <c r="L61" s="21">
        <v>1967054</v>
      </c>
      <c r="M61" s="21"/>
      <c r="N61" s="21">
        <v>29887254</v>
      </c>
      <c r="O61" s="21"/>
      <c r="P61" s="21">
        <v>35486142</v>
      </c>
      <c r="Q61" s="21"/>
      <c r="R61" s="21">
        <v>655300</v>
      </c>
      <c r="S61" s="21"/>
      <c r="T61" s="264">
        <v>66028696</v>
      </c>
      <c r="U61" s="265">
        <v>0.39883581069662083</v>
      </c>
    </row>
    <row r="62" spans="1:21" s="268" customFormat="1" ht="22.5" customHeight="1" x14ac:dyDescent="0.25">
      <c r="A62" s="269" t="s">
        <v>254</v>
      </c>
      <c r="B62" s="270" t="s">
        <v>213</v>
      </c>
      <c r="C62" s="264">
        <v>157978040</v>
      </c>
      <c r="D62" s="21">
        <v>37043849</v>
      </c>
      <c r="E62" s="21">
        <v>120934191</v>
      </c>
      <c r="F62" s="21"/>
      <c r="G62" s="21">
        <v>9649686</v>
      </c>
      <c r="H62" s="264">
        <v>148328354</v>
      </c>
      <c r="I62" s="264">
        <v>138531708</v>
      </c>
      <c r="J62" s="264">
        <v>11510153</v>
      </c>
      <c r="K62" s="21">
        <v>11224841</v>
      </c>
      <c r="L62" s="21">
        <v>285312</v>
      </c>
      <c r="M62" s="21"/>
      <c r="N62" s="21">
        <v>127021555</v>
      </c>
      <c r="O62" s="21"/>
      <c r="P62" s="21">
        <v>9796646</v>
      </c>
      <c r="Q62" s="21"/>
      <c r="R62" s="21"/>
      <c r="S62" s="21"/>
      <c r="T62" s="264">
        <v>136818201</v>
      </c>
      <c r="U62" s="265">
        <v>8.3086776061405382E-2</v>
      </c>
    </row>
    <row r="63" spans="1:21" s="268" customFormat="1" ht="22.5" customHeight="1" x14ac:dyDescent="0.25">
      <c r="A63" s="269" t="s">
        <v>255</v>
      </c>
      <c r="B63" s="270" t="s">
        <v>334</v>
      </c>
      <c r="C63" s="264">
        <v>199716766</v>
      </c>
      <c r="D63" s="21">
        <v>114962704</v>
      </c>
      <c r="E63" s="21">
        <v>84754062</v>
      </c>
      <c r="F63" s="21"/>
      <c r="G63" s="21"/>
      <c r="H63" s="264">
        <v>199716766</v>
      </c>
      <c r="I63" s="264">
        <v>126522886</v>
      </c>
      <c r="J63" s="264">
        <v>9018684</v>
      </c>
      <c r="K63" s="21">
        <v>8358995</v>
      </c>
      <c r="L63" s="21">
        <v>659689</v>
      </c>
      <c r="M63" s="21"/>
      <c r="N63" s="21">
        <v>117504202</v>
      </c>
      <c r="O63" s="21"/>
      <c r="P63" s="21">
        <v>68961460</v>
      </c>
      <c r="Q63" s="21">
        <v>918930</v>
      </c>
      <c r="R63" s="21"/>
      <c r="S63" s="21">
        <v>3313490</v>
      </c>
      <c r="T63" s="264">
        <v>190698082</v>
      </c>
      <c r="U63" s="265">
        <v>7.1281048710823747E-2</v>
      </c>
    </row>
    <row r="64" spans="1:21" s="268" customFormat="1" ht="22.5" customHeight="1" x14ac:dyDescent="0.25">
      <c r="A64" s="269" t="s">
        <v>256</v>
      </c>
      <c r="B64" s="270" t="s">
        <v>335</v>
      </c>
      <c r="C64" s="264">
        <v>58844202</v>
      </c>
      <c r="D64" s="21">
        <v>10117547</v>
      </c>
      <c r="E64" s="21">
        <v>48726655</v>
      </c>
      <c r="F64" s="21">
        <v>28049096</v>
      </c>
      <c r="G64" s="21"/>
      <c r="H64" s="264">
        <v>30795106</v>
      </c>
      <c r="I64" s="264">
        <v>26498511</v>
      </c>
      <c r="J64" s="264">
        <v>18337252</v>
      </c>
      <c r="K64" s="21">
        <v>16654364</v>
      </c>
      <c r="L64" s="21">
        <v>1682888</v>
      </c>
      <c r="M64" s="21"/>
      <c r="N64" s="21">
        <v>8161259</v>
      </c>
      <c r="O64" s="21"/>
      <c r="P64" s="21">
        <v>4296595</v>
      </c>
      <c r="Q64" s="21"/>
      <c r="R64" s="21"/>
      <c r="S64" s="21"/>
      <c r="T64" s="264">
        <v>12457854</v>
      </c>
      <c r="U64" s="265">
        <v>0.69201065674973206</v>
      </c>
    </row>
    <row r="65" spans="1:21" s="268" customFormat="1" ht="22.5" customHeight="1" x14ac:dyDescent="0.25">
      <c r="A65" s="269"/>
      <c r="B65" s="270" t="s">
        <v>295</v>
      </c>
      <c r="C65" s="264">
        <v>86426864</v>
      </c>
      <c r="D65" s="21">
        <v>35873907</v>
      </c>
      <c r="E65" s="21">
        <v>50552957</v>
      </c>
      <c r="F65" s="21"/>
      <c r="G65" s="21">
        <v>137237</v>
      </c>
      <c r="H65" s="264">
        <v>86289627</v>
      </c>
      <c r="I65" s="264">
        <v>76013510</v>
      </c>
      <c r="J65" s="264">
        <v>7726571</v>
      </c>
      <c r="K65" s="21">
        <v>7516400</v>
      </c>
      <c r="L65" s="21">
        <v>210171</v>
      </c>
      <c r="M65" s="21"/>
      <c r="N65" s="21">
        <v>68286939</v>
      </c>
      <c r="O65" s="21"/>
      <c r="P65" s="21">
        <v>10276117</v>
      </c>
      <c r="Q65" s="21"/>
      <c r="R65" s="21"/>
      <c r="S65" s="21"/>
      <c r="T65" s="264">
        <v>78563056</v>
      </c>
      <c r="U65" s="265">
        <v>0.10164733874281033</v>
      </c>
    </row>
    <row r="66" spans="1:21" s="268" customFormat="1" ht="22.5" customHeight="1" x14ac:dyDescent="0.25">
      <c r="A66" s="269" t="s">
        <v>257</v>
      </c>
      <c r="B66" s="270" t="s">
        <v>185</v>
      </c>
      <c r="C66" s="264">
        <v>20886450</v>
      </c>
      <c r="D66" s="21">
        <v>10951023</v>
      </c>
      <c r="E66" s="21">
        <v>9935427</v>
      </c>
      <c r="F66" s="21"/>
      <c r="G66" s="21">
        <v>24063</v>
      </c>
      <c r="H66" s="264">
        <v>20862387</v>
      </c>
      <c r="I66" s="264">
        <v>10173263</v>
      </c>
      <c r="J66" s="264">
        <v>5054077</v>
      </c>
      <c r="K66" s="21">
        <v>4954077</v>
      </c>
      <c r="L66" s="21">
        <v>100000</v>
      </c>
      <c r="M66" s="21"/>
      <c r="N66" s="21">
        <v>5119186</v>
      </c>
      <c r="O66" s="21"/>
      <c r="P66" s="21">
        <v>10632938</v>
      </c>
      <c r="Q66" s="21"/>
      <c r="R66" s="21"/>
      <c r="S66" s="21">
        <v>56186</v>
      </c>
      <c r="T66" s="264">
        <v>15808310</v>
      </c>
      <c r="U66" s="265">
        <v>0.49679999425946225</v>
      </c>
    </row>
    <row r="67" spans="1:21" s="268" customFormat="1" ht="22.5" customHeight="1" x14ac:dyDescent="0.25">
      <c r="A67" s="269" t="s">
        <v>258</v>
      </c>
      <c r="B67" s="270"/>
      <c r="C67" s="264"/>
      <c r="D67" s="21"/>
      <c r="E67" s="21"/>
      <c r="F67" s="21"/>
      <c r="G67" s="21"/>
      <c r="H67" s="264"/>
      <c r="I67" s="264"/>
      <c r="J67" s="264"/>
      <c r="K67" s="21"/>
      <c r="L67" s="21"/>
      <c r="M67" s="21"/>
      <c r="N67" s="21"/>
      <c r="O67" s="21"/>
      <c r="P67" s="21"/>
      <c r="Q67" s="21"/>
      <c r="R67" s="21"/>
      <c r="S67" s="21"/>
      <c r="T67" s="264"/>
      <c r="U67" s="265" t="e">
        <v>#DIV/0!</v>
      </c>
    </row>
    <row r="68" spans="1:21" s="268" customFormat="1" ht="22.5" customHeight="1" x14ac:dyDescent="0.25">
      <c r="A68" s="266" t="s">
        <v>14</v>
      </c>
      <c r="B68" s="267" t="s">
        <v>278</v>
      </c>
      <c r="C68" s="264">
        <v>335500693</v>
      </c>
      <c r="D68" s="264">
        <v>251080249</v>
      </c>
      <c r="E68" s="264">
        <v>84420444</v>
      </c>
      <c r="F68" s="264">
        <v>26077855</v>
      </c>
      <c r="G68" s="264">
        <v>0</v>
      </c>
      <c r="H68" s="264">
        <v>309422838</v>
      </c>
      <c r="I68" s="264">
        <v>109315016</v>
      </c>
      <c r="J68" s="264">
        <v>60991370</v>
      </c>
      <c r="K68" s="264">
        <v>51374309</v>
      </c>
      <c r="L68" s="264">
        <v>9617061</v>
      </c>
      <c r="M68" s="264">
        <v>0</v>
      </c>
      <c r="N68" s="264">
        <v>48323646</v>
      </c>
      <c r="O68" s="264">
        <v>0</v>
      </c>
      <c r="P68" s="264">
        <v>188795345</v>
      </c>
      <c r="Q68" s="264">
        <v>8162947</v>
      </c>
      <c r="R68" s="264">
        <v>0</v>
      </c>
      <c r="S68" s="264">
        <v>3149530</v>
      </c>
      <c r="T68" s="264">
        <v>248431468</v>
      </c>
      <c r="U68" s="265">
        <v>0.55794137193375148</v>
      </c>
    </row>
    <row r="69" spans="1:21" s="268" customFormat="1" ht="22.5" customHeight="1" x14ac:dyDescent="0.25">
      <c r="A69" s="269" t="s">
        <v>122</v>
      </c>
      <c r="B69" s="270" t="s">
        <v>181</v>
      </c>
      <c r="C69" s="264">
        <v>112881811</v>
      </c>
      <c r="D69" s="21">
        <v>66932579</v>
      </c>
      <c r="E69" s="21">
        <v>45949232</v>
      </c>
      <c r="F69" s="21">
        <v>19237698</v>
      </c>
      <c r="G69" s="21">
        <v>0</v>
      </c>
      <c r="H69" s="264">
        <v>93644113</v>
      </c>
      <c r="I69" s="264">
        <v>36033124</v>
      </c>
      <c r="J69" s="264">
        <v>24651718</v>
      </c>
      <c r="K69" s="21">
        <v>19409582</v>
      </c>
      <c r="L69" s="21">
        <v>5242136</v>
      </c>
      <c r="M69" s="21">
        <v>0</v>
      </c>
      <c r="N69" s="21">
        <v>11381406</v>
      </c>
      <c r="O69" s="21">
        <v>0</v>
      </c>
      <c r="P69" s="21">
        <v>54955187</v>
      </c>
      <c r="Q69" s="21">
        <v>2650802</v>
      </c>
      <c r="R69" s="21">
        <v>0</v>
      </c>
      <c r="S69" s="21">
        <v>5000</v>
      </c>
      <c r="T69" s="264">
        <v>68992395</v>
      </c>
      <c r="U69" s="265">
        <v>0.68414045920636801</v>
      </c>
    </row>
    <row r="70" spans="1:21" s="268" customFormat="1" ht="22.5" customHeight="1" x14ac:dyDescent="0.25">
      <c r="A70" s="269" t="s">
        <v>123</v>
      </c>
      <c r="B70" s="272" t="s">
        <v>188</v>
      </c>
      <c r="C70" s="264">
        <v>38698019</v>
      </c>
      <c r="D70" s="21">
        <v>33093973</v>
      </c>
      <c r="E70" s="21">
        <v>5604046</v>
      </c>
      <c r="F70" s="21">
        <v>15600</v>
      </c>
      <c r="G70" s="21">
        <v>0</v>
      </c>
      <c r="H70" s="264">
        <v>38682419</v>
      </c>
      <c r="I70" s="264">
        <v>9378507</v>
      </c>
      <c r="J70" s="264">
        <v>5793392</v>
      </c>
      <c r="K70" s="21">
        <v>4537922</v>
      </c>
      <c r="L70" s="21">
        <v>1255470</v>
      </c>
      <c r="M70" s="21">
        <v>0</v>
      </c>
      <c r="N70" s="21">
        <v>3585115</v>
      </c>
      <c r="O70" s="21">
        <v>0</v>
      </c>
      <c r="P70" s="21">
        <v>25887748</v>
      </c>
      <c r="Q70" s="21">
        <v>271634</v>
      </c>
      <c r="R70" s="21">
        <v>0</v>
      </c>
      <c r="S70" s="21">
        <v>3144530</v>
      </c>
      <c r="T70" s="264">
        <v>32889027</v>
      </c>
      <c r="U70" s="265">
        <v>0.61773073262087452</v>
      </c>
    </row>
    <row r="71" spans="1:21" s="268" customFormat="1" ht="22.5" customHeight="1" x14ac:dyDescent="0.25">
      <c r="A71" s="269" t="s">
        <v>124</v>
      </c>
      <c r="B71" s="272" t="s">
        <v>332</v>
      </c>
      <c r="C71" s="264">
        <v>23019350</v>
      </c>
      <c r="D71" s="21">
        <v>13401511</v>
      </c>
      <c r="E71" s="21">
        <v>9617839</v>
      </c>
      <c r="F71" s="21">
        <v>5656800</v>
      </c>
      <c r="G71" s="21">
        <v>0</v>
      </c>
      <c r="H71" s="264">
        <v>17362550</v>
      </c>
      <c r="I71" s="264">
        <v>5761341</v>
      </c>
      <c r="J71" s="264">
        <v>3768309</v>
      </c>
      <c r="K71" s="21">
        <v>2723369</v>
      </c>
      <c r="L71" s="21">
        <v>1044940</v>
      </c>
      <c r="M71" s="21">
        <v>0</v>
      </c>
      <c r="N71" s="21">
        <v>1993032</v>
      </c>
      <c r="O71" s="21">
        <v>0</v>
      </c>
      <c r="P71" s="21">
        <v>11353809</v>
      </c>
      <c r="Q71" s="21">
        <v>247400</v>
      </c>
      <c r="R71" s="21">
        <v>0</v>
      </c>
      <c r="S71" s="21">
        <v>0</v>
      </c>
      <c r="T71" s="264">
        <v>13594241</v>
      </c>
      <c r="U71" s="265">
        <v>0.65406803728506957</v>
      </c>
    </row>
    <row r="72" spans="1:21" s="268" customFormat="1" ht="22.5" customHeight="1" x14ac:dyDescent="0.25">
      <c r="A72" s="269" t="s">
        <v>125</v>
      </c>
      <c r="B72" s="272" t="s">
        <v>189</v>
      </c>
      <c r="C72" s="264">
        <v>39326880</v>
      </c>
      <c r="D72" s="21">
        <v>29509473</v>
      </c>
      <c r="E72" s="21">
        <v>9817407</v>
      </c>
      <c r="F72" s="21">
        <v>1167757</v>
      </c>
      <c r="G72" s="21">
        <v>0</v>
      </c>
      <c r="H72" s="264">
        <v>38159123</v>
      </c>
      <c r="I72" s="264">
        <v>12581863</v>
      </c>
      <c r="J72" s="264">
        <v>5881235</v>
      </c>
      <c r="K72" s="21">
        <v>4853578</v>
      </c>
      <c r="L72" s="21">
        <v>1027657</v>
      </c>
      <c r="M72" s="21">
        <v>0</v>
      </c>
      <c r="N72" s="21">
        <v>6700628</v>
      </c>
      <c r="O72" s="21">
        <v>0</v>
      </c>
      <c r="P72" s="21">
        <v>23662226</v>
      </c>
      <c r="Q72" s="21">
        <v>1915034</v>
      </c>
      <c r="R72" s="21">
        <v>0</v>
      </c>
      <c r="S72" s="21">
        <v>0</v>
      </c>
      <c r="T72" s="264">
        <v>32277888</v>
      </c>
      <c r="U72" s="265">
        <v>0.4674375328995396</v>
      </c>
    </row>
    <row r="73" spans="1:21" s="268" customFormat="1" ht="22.5" customHeight="1" x14ac:dyDescent="0.25">
      <c r="A73" s="269" t="s">
        <v>126</v>
      </c>
      <c r="B73" s="272" t="s">
        <v>296</v>
      </c>
      <c r="C73" s="264">
        <v>13419649</v>
      </c>
      <c r="D73" s="21">
        <v>11139343</v>
      </c>
      <c r="E73" s="21">
        <v>2280306</v>
      </c>
      <c r="F73" s="21">
        <v>0</v>
      </c>
      <c r="G73" s="21">
        <v>0</v>
      </c>
      <c r="H73" s="264">
        <v>13419649</v>
      </c>
      <c r="I73" s="264">
        <v>5202669</v>
      </c>
      <c r="J73" s="264">
        <v>2025405</v>
      </c>
      <c r="K73" s="21">
        <v>2018684</v>
      </c>
      <c r="L73" s="21">
        <v>6721</v>
      </c>
      <c r="M73" s="21">
        <v>0</v>
      </c>
      <c r="N73" s="21">
        <v>3177264</v>
      </c>
      <c r="O73" s="21">
        <v>0</v>
      </c>
      <c r="P73" s="21">
        <v>8216980</v>
      </c>
      <c r="Q73" s="21">
        <v>0</v>
      </c>
      <c r="R73" s="21">
        <v>0</v>
      </c>
      <c r="S73" s="21">
        <v>0</v>
      </c>
      <c r="T73" s="264">
        <v>11394244</v>
      </c>
      <c r="U73" s="265">
        <v>0.38930114523910708</v>
      </c>
    </row>
    <row r="74" spans="1:21" s="268" customFormat="1" ht="22.5" customHeight="1" x14ac:dyDescent="0.25">
      <c r="A74" s="269" t="s">
        <v>320</v>
      </c>
      <c r="B74" s="272" t="s">
        <v>182</v>
      </c>
      <c r="C74" s="264">
        <v>93899134</v>
      </c>
      <c r="D74" s="21">
        <v>87370547</v>
      </c>
      <c r="E74" s="21">
        <v>6528587</v>
      </c>
      <c r="F74" s="21">
        <v>0</v>
      </c>
      <c r="G74" s="21">
        <v>0</v>
      </c>
      <c r="H74" s="264">
        <v>93899134</v>
      </c>
      <c r="I74" s="264">
        <v>33765887</v>
      </c>
      <c r="J74" s="264">
        <v>13796671</v>
      </c>
      <c r="K74" s="21">
        <v>13648079</v>
      </c>
      <c r="L74" s="21">
        <v>148592</v>
      </c>
      <c r="M74" s="21">
        <v>0</v>
      </c>
      <c r="N74" s="21">
        <v>19969216</v>
      </c>
      <c r="O74" s="21">
        <v>0</v>
      </c>
      <c r="P74" s="21">
        <v>60033247</v>
      </c>
      <c r="Q74" s="21">
        <v>100000</v>
      </c>
      <c r="R74" s="21">
        <v>0</v>
      </c>
      <c r="S74" s="21">
        <v>0</v>
      </c>
      <c r="T74" s="264">
        <v>80102463</v>
      </c>
      <c r="U74" s="265">
        <v>0.40859791422034908</v>
      </c>
    </row>
    <row r="75" spans="1:21" s="268" customFormat="1" ht="22.5" customHeight="1" x14ac:dyDescent="0.25">
      <c r="A75" s="269" t="s">
        <v>321</v>
      </c>
      <c r="B75" s="272" t="s">
        <v>183</v>
      </c>
      <c r="C75" s="264">
        <v>11219637</v>
      </c>
      <c r="D75" s="21">
        <v>9632823</v>
      </c>
      <c r="E75" s="21">
        <v>1586814</v>
      </c>
      <c r="F75" s="21">
        <v>0</v>
      </c>
      <c r="G75" s="21">
        <v>0</v>
      </c>
      <c r="H75" s="264">
        <v>11219637</v>
      </c>
      <c r="I75" s="264">
        <v>3555412</v>
      </c>
      <c r="J75" s="264">
        <v>2893498</v>
      </c>
      <c r="K75" s="21">
        <v>2272551</v>
      </c>
      <c r="L75" s="21">
        <v>620947</v>
      </c>
      <c r="M75" s="21">
        <v>0</v>
      </c>
      <c r="N75" s="21">
        <v>661914</v>
      </c>
      <c r="O75" s="21">
        <v>0</v>
      </c>
      <c r="P75" s="21">
        <v>4686148</v>
      </c>
      <c r="Q75" s="21">
        <v>2978077</v>
      </c>
      <c r="R75" s="21">
        <v>0</v>
      </c>
      <c r="S75" s="21">
        <v>0</v>
      </c>
      <c r="T75" s="264">
        <v>8326139</v>
      </c>
      <c r="U75" s="265">
        <v>0.81382917085277318</v>
      </c>
    </row>
    <row r="76" spans="1:21" s="268" customFormat="1" ht="22.5" customHeight="1" x14ac:dyDescent="0.25">
      <c r="A76" s="269" t="s">
        <v>322</v>
      </c>
      <c r="B76" s="272" t="s">
        <v>224</v>
      </c>
      <c r="C76" s="264">
        <v>1363376</v>
      </c>
      <c r="D76" s="21">
        <v>0</v>
      </c>
      <c r="E76" s="273">
        <v>1363376</v>
      </c>
      <c r="F76" s="21">
        <v>0</v>
      </c>
      <c r="G76" s="21">
        <v>0</v>
      </c>
      <c r="H76" s="264">
        <v>1363376</v>
      </c>
      <c r="I76" s="264">
        <v>1363376</v>
      </c>
      <c r="J76" s="264">
        <v>639398</v>
      </c>
      <c r="K76" s="21">
        <v>639398</v>
      </c>
      <c r="L76" s="21">
        <v>0</v>
      </c>
      <c r="M76" s="21">
        <v>0</v>
      </c>
      <c r="N76" s="21">
        <v>723978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64">
        <v>723978</v>
      </c>
      <c r="U76" s="265">
        <v>0.46898141085071177</v>
      </c>
    </row>
    <row r="77" spans="1:21" s="268" customFormat="1" ht="22.5" customHeight="1" x14ac:dyDescent="0.25">
      <c r="A77" s="269" t="s">
        <v>323</v>
      </c>
      <c r="B77" s="272" t="s">
        <v>308</v>
      </c>
      <c r="C77" s="264">
        <v>1672837</v>
      </c>
      <c r="D77" s="21">
        <v>0</v>
      </c>
      <c r="E77" s="21">
        <v>1672837</v>
      </c>
      <c r="F77" s="21">
        <v>0</v>
      </c>
      <c r="G77" s="21">
        <v>0</v>
      </c>
      <c r="H77" s="264">
        <v>1672837</v>
      </c>
      <c r="I77" s="264">
        <v>1672837</v>
      </c>
      <c r="J77" s="264">
        <v>1541744</v>
      </c>
      <c r="K77" s="21">
        <v>1271146</v>
      </c>
      <c r="L77" s="21">
        <v>270598</v>
      </c>
      <c r="M77" s="21">
        <v>0</v>
      </c>
      <c r="N77" s="21">
        <v>131093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64">
        <v>131093</v>
      </c>
      <c r="U77" s="265">
        <v>0.92163432540050227</v>
      </c>
    </row>
    <row r="78" spans="1:21" s="268" customFormat="1" ht="22.5" customHeight="1" x14ac:dyDescent="0.25">
      <c r="A78" s="269"/>
      <c r="B78" s="270"/>
      <c r="C78" s="264">
        <v>0</v>
      </c>
      <c r="D78" s="21"/>
      <c r="E78" s="21"/>
      <c r="F78" s="21"/>
      <c r="G78" s="21"/>
      <c r="H78" s="264">
        <v>0</v>
      </c>
      <c r="I78" s="264">
        <v>0</v>
      </c>
      <c r="J78" s="264">
        <v>0</v>
      </c>
      <c r="K78" s="21"/>
      <c r="L78" s="21"/>
      <c r="M78" s="21"/>
      <c r="N78" s="21"/>
      <c r="O78" s="21"/>
      <c r="P78" s="21"/>
      <c r="Q78" s="21"/>
      <c r="R78" s="21"/>
      <c r="S78" s="21"/>
      <c r="T78" s="264">
        <v>0</v>
      </c>
      <c r="U78" s="265" t="e">
        <v>#DIV/0!</v>
      </c>
    </row>
    <row r="79" spans="1:21" s="268" customFormat="1" ht="22.5" customHeight="1" x14ac:dyDescent="0.25">
      <c r="A79" s="266" t="s">
        <v>15</v>
      </c>
      <c r="B79" s="267" t="s">
        <v>279</v>
      </c>
      <c r="C79" s="264">
        <v>291277646</v>
      </c>
      <c r="D79" s="264">
        <v>162490498</v>
      </c>
      <c r="E79" s="264">
        <v>128787148</v>
      </c>
      <c r="F79" s="264">
        <v>105570</v>
      </c>
      <c r="G79" s="264">
        <v>3785501</v>
      </c>
      <c r="H79" s="264">
        <v>287386575</v>
      </c>
      <c r="I79" s="264">
        <v>193069723</v>
      </c>
      <c r="J79" s="264">
        <v>67284047</v>
      </c>
      <c r="K79" s="264">
        <v>60899773</v>
      </c>
      <c r="L79" s="264">
        <v>6347135</v>
      </c>
      <c r="M79" s="264">
        <v>37139</v>
      </c>
      <c r="N79" s="264">
        <v>124885676</v>
      </c>
      <c r="O79" s="264">
        <v>900000</v>
      </c>
      <c r="P79" s="264">
        <v>92598754</v>
      </c>
      <c r="Q79" s="264">
        <v>1718098</v>
      </c>
      <c r="R79" s="264">
        <v>0</v>
      </c>
      <c r="S79" s="264">
        <v>0</v>
      </c>
      <c r="T79" s="264">
        <v>220102528</v>
      </c>
      <c r="U79" s="265">
        <v>0.34849610780246471</v>
      </c>
    </row>
    <row r="80" spans="1:21" s="268" customFormat="1" ht="22.5" customHeight="1" x14ac:dyDescent="0.25">
      <c r="A80" s="269" t="s">
        <v>129</v>
      </c>
      <c r="B80" s="270" t="s">
        <v>203</v>
      </c>
      <c r="C80" s="264">
        <v>23539794</v>
      </c>
      <c r="D80" s="21">
        <v>17541292</v>
      </c>
      <c r="E80" s="21">
        <v>5998502</v>
      </c>
      <c r="F80" s="21">
        <v>105570</v>
      </c>
      <c r="G80" s="21"/>
      <c r="H80" s="264">
        <v>23434224</v>
      </c>
      <c r="I80" s="264">
        <v>8149042</v>
      </c>
      <c r="J80" s="264">
        <v>5761234</v>
      </c>
      <c r="K80" s="21">
        <v>5761234</v>
      </c>
      <c r="L80" s="21">
        <v>0</v>
      </c>
      <c r="M80" s="21">
        <v>0</v>
      </c>
      <c r="N80" s="21">
        <v>2387808</v>
      </c>
      <c r="O80" s="21"/>
      <c r="P80" s="21">
        <v>15285182</v>
      </c>
      <c r="Q80" s="21">
        <v>0</v>
      </c>
      <c r="R80" s="21"/>
      <c r="S80" s="21"/>
      <c r="T80" s="264">
        <v>17672990</v>
      </c>
      <c r="U80" s="265">
        <v>0.70698298033069407</v>
      </c>
    </row>
    <row r="81" spans="1:21" s="268" customFormat="1" ht="22.5" customHeight="1" x14ac:dyDescent="0.25">
      <c r="A81" s="269" t="s">
        <v>130</v>
      </c>
      <c r="B81" s="270" t="s">
        <v>220</v>
      </c>
      <c r="C81" s="264">
        <v>52521866</v>
      </c>
      <c r="D81" s="21">
        <v>21056875</v>
      </c>
      <c r="E81" s="21">
        <v>31464991</v>
      </c>
      <c r="F81" s="21">
        <v>0</v>
      </c>
      <c r="G81" s="21">
        <v>126781</v>
      </c>
      <c r="H81" s="264">
        <v>52395085</v>
      </c>
      <c r="I81" s="264">
        <v>32967420</v>
      </c>
      <c r="J81" s="264">
        <v>6963600</v>
      </c>
      <c r="K81" s="21">
        <v>6963600</v>
      </c>
      <c r="L81" s="21"/>
      <c r="M81" s="21"/>
      <c r="N81" s="21">
        <v>26003820</v>
      </c>
      <c r="O81" s="21">
        <v>0</v>
      </c>
      <c r="P81" s="21">
        <v>19427665</v>
      </c>
      <c r="Q81" s="21">
        <v>0</v>
      </c>
      <c r="R81" s="21"/>
      <c r="S81" s="21"/>
      <c r="T81" s="264">
        <v>45431485</v>
      </c>
      <c r="U81" s="265">
        <v>0.21122672019830488</v>
      </c>
    </row>
    <row r="82" spans="1:21" s="268" customFormat="1" ht="22.5" customHeight="1" x14ac:dyDescent="0.25">
      <c r="A82" s="269" t="s">
        <v>131</v>
      </c>
      <c r="B82" s="270" t="s">
        <v>294</v>
      </c>
      <c r="C82" s="264">
        <v>66438940</v>
      </c>
      <c r="D82" s="21">
        <v>40475700</v>
      </c>
      <c r="E82" s="21">
        <v>25963240</v>
      </c>
      <c r="F82" s="21"/>
      <c r="G82" s="21">
        <v>3593095</v>
      </c>
      <c r="H82" s="264">
        <v>62845845</v>
      </c>
      <c r="I82" s="264">
        <v>31243687</v>
      </c>
      <c r="J82" s="264">
        <v>11747774</v>
      </c>
      <c r="K82" s="21">
        <v>8306238</v>
      </c>
      <c r="L82" s="21">
        <v>3441536</v>
      </c>
      <c r="M82" s="21">
        <v>0</v>
      </c>
      <c r="N82" s="21">
        <v>19295913</v>
      </c>
      <c r="O82" s="21">
        <v>200000</v>
      </c>
      <c r="P82" s="21">
        <v>31512158</v>
      </c>
      <c r="Q82" s="21">
        <v>90000</v>
      </c>
      <c r="R82" s="21"/>
      <c r="S82" s="21"/>
      <c r="T82" s="264">
        <v>51098071</v>
      </c>
      <c r="U82" s="265">
        <v>0.37600472697092374</v>
      </c>
    </row>
    <row r="83" spans="1:21" s="268" customFormat="1" ht="22.5" customHeight="1" x14ac:dyDescent="0.25">
      <c r="A83" s="269" t="s">
        <v>132</v>
      </c>
      <c r="B83" s="270" t="s">
        <v>297</v>
      </c>
      <c r="C83" s="264">
        <v>27785435</v>
      </c>
      <c r="D83" s="21">
        <v>5266109</v>
      </c>
      <c r="E83" s="21">
        <v>22519326</v>
      </c>
      <c r="F83" s="21"/>
      <c r="G83" s="21"/>
      <c r="H83" s="264">
        <v>27785435</v>
      </c>
      <c r="I83" s="264">
        <v>22376844</v>
      </c>
      <c r="J83" s="264">
        <v>5216634</v>
      </c>
      <c r="K83" s="21">
        <v>3925499</v>
      </c>
      <c r="L83" s="21">
        <v>1291135</v>
      </c>
      <c r="M83" s="21">
        <v>0</v>
      </c>
      <c r="N83" s="21">
        <v>17160210</v>
      </c>
      <c r="O83" s="21">
        <v>0</v>
      </c>
      <c r="P83" s="21">
        <v>3780494</v>
      </c>
      <c r="Q83" s="21">
        <v>1628097</v>
      </c>
      <c r="R83" s="21">
        <v>0</v>
      </c>
      <c r="S83" s="21"/>
      <c r="T83" s="264">
        <v>22568801</v>
      </c>
      <c r="U83" s="265">
        <v>0.2331264408868382</v>
      </c>
    </row>
    <row r="84" spans="1:21" s="268" customFormat="1" ht="22.5" customHeight="1" x14ac:dyDescent="0.25">
      <c r="A84" s="269" t="s">
        <v>133</v>
      </c>
      <c r="B84" s="270" t="s">
        <v>179</v>
      </c>
      <c r="C84" s="264">
        <v>85798235</v>
      </c>
      <c r="D84" s="21">
        <v>71190144</v>
      </c>
      <c r="E84" s="21">
        <v>14608091</v>
      </c>
      <c r="F84" s="21"/>
      <c r="G84" s="21">
        <v>65625</v>
      </c>
      <c r="H84" s="264">
        <v>85732610</v>
      </c>
      <c r="I84" s="264">
        <v>76820062</v>
      </c>
      <c r="J84" s="264">
        <v>30789348</v>
      </c>
      <c r="K84" s="21">
        <v>29177329</v>
      </c>
      <c r="L84" s="21">
        <v>1612019</v>
      </c>
      <c r="M84" s="21"/>
      <c r="N84" s="21">
        <v>45330714</v>
      </c>
      <c r="O84" s="21">
        <v>700000</v>
      </c>
      <c r="P84" s="21">
        <v>8912548</v>
      </c>
      <c r="Q84" s="21">
        <v>0</v>
      </c>
      <c r="R84" s="21"/>
      <c r="S84" s="21"/>
      <c r="T84" s="264">
        <v>54943262</v>
      </c>
      <c r="U84" s="265">
        <v>0.40079827063925044</v>
      </c>
    </row>
    <row r="85" spans="1:21" s="268" customFormat="1" ht="22.5" customHeight="1" x14ac:dyDescent="0.25">
      <c r="A85" s="269" t="s">
        <v>324</v>
      </c>
      <c r="B85" s="270" t="s">
        <v>309</v>
      </c>
      <c r="C85" s="264">
        <v>5123590</v>
      </c>
      <c r="D85" s="21">
        <v>1605566</v>
      </c>
      <c r="E85" s="21">
        <v>3518024</v>
      </c>
      <c r="F85" s="21"/>
      <c r="G85" s="21"/>
      <c r="H85" s="264">
        <v>5123590</v>
      </c>
      <c r="I85" s="264">
        <v>3518024</v>
      </c>
      <c r="J85" s="264">
        <v>1523375</v>
      </c>
      <c r="K85" s="21">
        <v>1523375</v>
      </c>
      <c r="L85" s="21">
        <v>0</v>
      </c>
      <c r="M85" s="21"/>
      <c r="N85" s="21">
        <v>1994649</v>
      </c>
      <c r="O85" s="21">
        <v>0</v>
      </c>
      <c r="P85" s="21">
        <v>1605566</v>
      </c>
      <c r="Q85" s="21">
        <v>0</v>
      </c>
      <c r="R85" s="21"/>
      <c r="S85" s="21"/>
      <c r="T85" s="264">
        <v>3600215</v>
      </c>
      <c r="U85" s="265">
        <v>0.43302007035767803</v>
      </c>
    </row>
    <row r="86" spans="1:21" s="268" customFormat="1" ht="22.5" customHeight="1" x14ac:dyDescent="0.25">
      <c r="A86" s="269" t="s">
        <v>325</v>
      </c>
      <c r="B86" s="270" t="s">
        <v>310</v>
      </c>
      <c r="C86" s="264">
        <v>9241842</v>
      </c>
      <c r="D86" s="21">
        <v>1313097</v>
      </c>
      <c r="E86" s="21">
        <v>7928745</v>
      </c>
      <c r="F86" s="21"/>
      <c r="G86" s="21"/>
      <c r="H86" s="264">
        <v>9241842</v>
      </c>
      <c r="I86" s="264">
        <v>5746206</v>
      </c>
      <c r="J86" s="264">
        <v>3467554</v>
      </c>
      <c r="K86" s="21">
        <v>3427970</v>
      </c>
      <c r="L86" s="21">
        <v>2445</v>
      </c>
      <c r="M86" s="21">
        <v>37139</v>
      </c>
      <c r="N86" s="21">
        <v>2278652</v>
      </c>
      <c r="O86" s="21"/>
      <c r="P86" s="21">
        <v>3495636</v>
      </c>
      <c r="Q86" s="21"/>
      <c r="R86" s="21"/>
      <c r="S86" s="21"/>
      <c r="T86" s="264">
        <v>5774288</v>
      </c>
      <c r="U86" s="265">
        <v>0.60345104230513147</v>
      </c>
    </row>
    <row r="87" spans="1:21" s="268" customFormat="1" ht="22.5" customHeight="1" x14ac:dyDescent="0.25">
      <c r="A87" s="269" t="s">
        <v>326</v>
      </c>
      <c r="B87" s="270" t="s">
        <v>331</v>
      </c>
      <c r="C87" s="264">
        <v>20827944</v>
      </c>
      <c r="D87" s="21">
        <v>4041715</v>
      </c>
      <c r="E87" s="21">
        <v>16786229</v>
      </c>
      <c r="F87" s="21"/>
      <c r="G87" s="21"/>
      <c r="H87" s="264">
        <v>20827944</v>
      </c>
      <c r="I87" s="264">
        <v>12248438</v>
      </c>
      <c r="J87" s="264">
        <v>1814528</v>
      </c>
      <c r="K87" s="21">
        <v>1814528</v>
      </c>
      <c r="L87" s="21">
        <v>0</v>
      </c>
      <c r="M87" s="21"/>
      <c r="N87" s="21">
        <v>10433910</v>
      </c>
      <c r="O87" s="21"/>
      <c r="P87" s="21">
        <v>8579505</v>
      </c>
      <c r="Q87" s="21">
        <v>1</v>
      </c>
      <c r="R87" s="21"/>
      <c r="S87" s="21"/>
      <c r="T87" s="264">
        <v>19013416</v>
      </c>
      <c r="U87" s="265">
        <v>0.14814362451767318</v>
      </c>
    </row>
    <row r="88" spans="1:21" s="268" customFormat="1" ht="22.5" customHeight="1" x14ac:dyDescent="0.25">
      <c r="A88" s="269" t="s">
        <v>327</v>
      </c>
      <c r="B88" s="270"/>
      <c r="C88" s="264">
        <v>0</v>
      </c>
      <c r="D88" s="21"/>
      <c r="E88" s="21"/>
      <c r="F88" s="21"/>
      <c r="G88" s="21"/>
      <c r="H88" s="264">
        <v>0</v>
      </c>
      <c r="I88" s="264">
        <v>0</v>
      </c>
      <c r="J88" s="264">
        <v>0</v>
      </c>
      <c r="K88" s="21"/>
      <c r="L88" s="21"/>
      <c r="M88" s="21"/>
      <c r="N88" s="21"/>
      <c r="O88" s="21"/>
      <c r="P88" s="21"/>
      <c r="Q88" s="21"/>
      <c r="R88" s="21"/>
      <c r="S88" s="21"/>
      <c r="T88" s="264">
        <v>0</v>
      </c>
      <c r="U88" s="265" t="e">
        <v>#DIV/0!</v>
      </c>
    </row>
    <row r="89" spans="1:21" s="268" customFormat="1" ht="22.5" customHeight="1" x14ac:dyDescent="0.25">
      <c r="A89" s="266" t="s">
        <v>16</v>
      </c>
      <c r="B89" s="267" t="s">
        <v>280</v>
      </c>
      <c r="C89" s="264">
        <v>183951398</v>
      </c>
      <c r="D89" s="264">
        <v>97952154</v>
      </c>
      <c r="E89" s="264">
        <v>85999244</v>
      </c>
      <c r="F89" s="264">
        <v>159874</v>
      </c>
      <c r="G89" s="264">
        <v>1818199</v>
      </c>
      <c r="H89" s="264">
        <v>181973325</v>
      </c>
      <c r="I89" s="264">
        <v>128767092</v>
      </c>
      <c r="J89" s="264">
        <v>42686590</v>
      </c>
      <c r="K89" s="264">
        <v>39442989</v>
      </c>
      <c r="L89" s="264">
        <v>3243601</v>
      </c>
      <c r="M89" s="264">
        <v>0</v>
      </c>
      <c r="N89" s="264">
        <v>86080502</v>
      </c>
      <c r="O89" s="264">
        <v>0</v>
      </c>
      <c r="P89" s="264">
        <v>51403757</v>
      </c>
      <c r="Q89" s="264">
        <v>1802476</v>
      </c>
      <c r="R89" s="264">
        <v>0</v>
      </c>
      <c r="S89" s="264">
        <v>0</v>
      </c>
      <c r="T89" s="264">
        <v>139286735</v>
      </c>
      <c r="U89" s="265">
        <v>0.33150232203737273</v>
      </c>
    </row>
    <row r="90" spans="1:21" s="268" customFormat="1" ht="22.5" customHeight="1" x14ac:dyDescent="0.25">
      <c r="A90" s="269" t="s">
        <v>135</v>
      </c>
      <c r="B90" s="270" t="s">
        <v>186</v>
      </c>
      <c r="C90" s="264">
        <v>20473709</v>
      </c>
      <c r="D90" s="21">
        <v>13032885</v>
      </c>
      <c r="E90" s="21">
        <v>7440824</v>
      </c>
      <c r="F90" s="21">
        <v>300</v>
      </c>
      <c r="G90" s="21">
        <v>60069</v>
      </c>
      <c r="H90" s="264">
        <v>20413340</v>
      </c>
      <c r="I90" s="264">
        <v>14947894</v>
      </c>
      <c r="J90" s="264">
        <v>5305715</v>
      </c>
      <c r="K90" s="21">
        <v>5027702</v>
      </c>
      <c r="L90" s="21">
        <v>278013</v>
      </c>
      <c r="M90" s="21">
        <v>0</v>
      </c>
      <c r="N90" s="21">
        <v>9642179</v>
      </c>
      <c r="O90" s="21">
        <v>0</v>
      </c>
      <c r="P90" s="21">
        <v>4424900</v>
      </c>
      <c r="Q90" s="21">
        <v>1040546</v>
      </c>
      <c r="R90" s="21">
        <v>0</v>
      </c>
      <c r="S90" s="21">
        <v>0</v>
      </c>
      <c r="T90" s="264">
        <v>15107625</v>
      </c>
      <c r="U90" s="265">
        <v>0.35494732569016074</v>
      </c>
    </row>
    <row r="91" spans="1:21" s="268" customFormat="1" ht="22.5" customHeight="1" x14ac:dyDescent="0.25">
      <c r="A91" s="269" t="s">
        <v>136</v>
      </c>
      <c r="B91" s="272" t="s">
        <v>218</v>
      </c>
      <c r="C91" s="264">
        <v>55283414</v>
      </c>
      <c r="D91" s="21">
        <v>11865530</v>
      </c>
      <c r="E91" s="21">
        <v>43417884</v>
      </c>
      <c r="F91" s="21">
        <v>9955</v>
      </c>
      <c r="G91" s="21">
        <v>1749165</v>
      </c>
      <c r="H91" s="264">
        <v>53524294</v>
      </c>
      <c r="I91" s="264">
        <v>47871564</v>
      </c>
      <c r="J91" s="264">
        <v>20641780</v>
      </c>
      <c r="K91" s="21">
        <v>18228159</v>
      </c>
      <c r="L91" s="21">
        <v>2413621</v>
      </c>
      <c r="M91" s="21">
        <v>0</v>
      </c>
      <c r="N91" s="21">
        <v>27229784</v>
      </c>
      <c r="O91" s="21"/>
      <c r="P91" s="21">
        <v>5652730</v>
      </c>
      <c r="Q91" s="21">
        <v>0</v>
      </c>
      <c r="R91" s="21"/>
      <c r="S91" s="21"/>
      <c r="T91" s="264">
        <v>32882514</v>
      </c>
      <c r="U91" s="265">
        <v>0.43119084222942872</v>
      </c>
    </row>
    <row r="92" spans="1:21" s="268" customFormat="1" ht="22.5" customHeight="1" x14ac:dyDescent="0.25">
      <c r="A92" s="269" t="s">
        <v>137</v>
      </c>
      <c r="B92" s="272" t="s">
        <v>216</v>
      </c>
      <c r="C92" s="264">
        <v>20012710</v>
      </c>
      <c r="D92" s="21">
        <v>15222133</v>
      </c>
      <c r="E92" s="21">
        <v>4790577</v>
      </c>
      <c r="F92" s="21">
        <v>0</v>
      </c>
      <c r="G92" s="21">
        <v>0</v>
      </c>
      <c r="H92" s="264">
        <v>20012710</v>
      </c>
      <c r="I92" s="264">
        <v>14760475</v>
      </c>
      <c r="J92" s="264">
        <v>5111096</v>
      </c>
      <c r="K92" s="21">
        <v>4634825</v>
      </c>
      <c r="L92" s="21">
        <v>476271</v>
      </c>
      <c r="M92" s="21">
        <v>0</v>
      </c>
      <c r="N92" s="21">
        <v>9649379</v>
      </c>
      <c r="O92" s="21">
        <v>0</v>
      </c>
      <c r="P92" s="21">
        <v>4490305</v>
      </c>
      <c r="Q92" s="21">
        <v>761930</v>
      </c>
      <c r="R92" s="21">
        <v>0</v>
      </c>
      <c r="S92" s="21">
        <v>0</v>
      </c>
      <c r="T92" s="264">
        <v>14901614</v>
      </c>
      <c r="U92" s="265">
        <v>0.34626907331911744</v>
      </c>
    </row>
    <row r="93" spans="1:21" s="268" customFormat="1" ht="22.5" customHeight="1" x14ac:dyDescent="0.25">
      <c r="A93" s="269" t="s">
        <v>138</v>
      </c>
      <c r="B93" s="272" t="s">
        <v>214</v>
      </c>
      <c r="C93" s="264">
        <v>28868756</v>
      </c>
      <c r="D93" s="21">
        <v>13723064</v>
      </c>
      <c r="E93" s="21">
        <v>15145692</v>
      </c>
      <c r="F93" s="21">
        <v>30000</v>
      </c>
      <c r="G93" s="21">
        <v>0</v>
      </c>
      <c r="H93" s="264">
        <v>28838756</v>
      </c>
      <c r="I93" s="264">
        <v>23640933</v>
      </c>
      <c r="J93" s="264">
        <v>4606182</v>
      </c>
      <c r="K93" s="21">
        <v>4595293</v>
      </c>
      <c r="L93" s="21">
        <v>10889</v>
      </c>
      <c r="M93" s="21">
        <v>0</v>
      </c>
      <c r="N93" s="21">
        <v>19034751</v>
      </c>
      <c r="O93" s="21">
        <v>0</v>
      </c>
      <c r="P93" s="21">
        <v>5197823</v>
      </c>
      <c r="Q93" s="21">
        <v>0</v>
      </c>
      <c r="R93" s="21">
        <v>0</v>
      </c>
      <c r="S93" s="21">
        <v>0</v>
      </c>
      <c r="T93" s="264">
        <v>24232574</v>
      </c>
      <c r="U93" s="265">
        <v>0.19483926459247611</v>
      </c>
    </row>
    <row r="94" spans="1:21" s="268" customFormat="1" ht="22.5" customHeight="1" x14ac:dyDescent="0.25">
      <c r="A94" s="269" t="s">
        <v>139</v>
      </c>
      <c r="B94" s="272" t="s">
        <v>236</v>
      </c>
      <c r="C94" s="264">
        <v>45930335</v>
      </c>
      <c r="D94" s="21">
        <v>34101169</v>
      </c>
      <c r="E94" s="21">
        <v>11829166</v>
      </c>
      <c r="F94" s="21">
        <v>80619</v>
      </c>
      <c r="G94" s="21">
        <v>8965</v>
      </c>
      <c r="H94" s="264">
        <v>45840751</v>
      </c>
      <c r="I94" s="264">
        <v>16632931</v>
      </c>
      <c r="J94" s="264">
        <v>3754523</v>
      </c>
      <c r="K94" s="21">
        <v>3715523</v>
      </c>
      <c r="L94" s="21">
        <v>39000</v>
      </c>
      <c r="M94" s="21">
        <v>0</v>
      </c>
      <c r="N94" s="21">
        <v>12878408</v>
      </c>
      <c r="O94" s="21">
        <v>0</v>
      </c>
      <c r="P94" s="21">
        <v>29207820</v>
      </c>
      <c r="Q94" s="21">
        <v>0</v>
      </c>
      <c r="R94" s="21">
        <v>0</v>
      </c>
      <c r="S94" s="21">
        <v>0</v>
      </c>
      <c r="T94" s="264">
        <v>42086228</v>
      </c>
      <c r="U94" s="265">
        <v>0.22572828565211989</v>
      </c>
    </row>
    <row r="95" spans="1:21" s="268" customFormat="1" ht="22.5" customHeight="1" x14ac:dyDescent="0.25">
      <c r="A95" s="269" t="s">
        <v>140</v>
      </c>
      <c r="B95" s="272" t="s">
        <v>215</v>
      </c>
      <c r="C95" s="264">
        <v>13382474</v>
      </c>
      <c r="D95" s="21">
        <v>10007373</v>
      </c>
      <c r="E95" s="21">
        <v>3375101</v>
      </c>
      <c r="F95" s="21">
        <v>39000</v>
      </c>
      <c r="G95" s="21">
        <v>0</v>
      </c>
      <c r="H95" s="264">
        <v>13343474</v>
      </c>
      <c r="I95" s="264">
        <v>10913295</v>
      </c>
      <c r="J95" s="264">
        <v>3267294</v>
      </c>
      <c r="K95" s="21">
        <v>3241487</v>
      </c>
      <c r="L95" s="21">
        <v>25807</v>
      </c>
      <c r="M95" s="21">
        <v>0</v>
      </c>
      <c r="N95" s="21">
        <v>7646001</v>
      </c>
      <c r="O95" s="21">
        <v>0</v>
      </c>
      <c r="P95" s="21">
        <v>2430179</v>
      </c>
      <c r="Q95" s="21">
        <v>0</v>
      </c>
      <c r="R95" s="21">
        <v>0</v>
      </c>
      <c r="S95" s="21">
        <v>0</v>
      </c>
      <c r="T95" s="264">
        <v>10076180</v>
      </c>
      <c r="U95" s="265">
        <v>0.29938657389908363</v>
      </c>
    </row>
    <row r="96" spans="1:21" s="268" customFormat="1" ht="22.5" customHeight="1" x14ac:dyDescent="0.25">
      <c r="A96" s="269"/>
      <c r="B96" s="270"/>
      <c r="C96" s="264">
        <v>0</v>
      </c>
      <c r="D96" s="21"/>
      <c r="E96" s="21"/>
      <c r="F96" s="21"/>
      <c r="G96" s="21"/>
      <c r="H96" s="264">
        <v>0</v>
      </c>
      <c r="I96" s="264">
        <v>0</v>
      </c>
      <c r="J96" s="264">
        <v>0</v>
      </c>
      <c r="K96" s="21"/>
      <c r="L96" s="21"/>
      <c r="M96" s="21"/>
      <c r="N96" s="21"/>
      <c r="O96" s="21"/>
      <c r="P96" s="21"/>
      <c r="Q96" s="21"/>
      <c r="R96" s="21"/>
      <c r="S96" s="21"/>
      <c r="T96" s="264">
        <v>0</v>
      </c>
      <c r="U96" s="265" t="e">
        <v>#DIV/0!</v>
      </c>
    </row>
    <row r="97" spans="1:21" s="268" customFormat="1" ht="22.5" customHeight="1" x14ac:dyDescent="0.25">
      <c r="A97" s="266" t="s">
        <v>17</v>
      </c>
      <c r="B97" s="267" t="s">
        <v>281</v>
      </c>
      <c r="C97" s="264">
        <v>350303801</v>
      </c>
      <c r="D97" s="264">
        <v>145839672</v>
      </c>
      <c r="E97" s="264">
        <v>204464129</v>
      </c>
      <c r="F97" s="264">
        <v>57558759</v>
      </c>
      <c r="G97" s="264">
        <v>0</v>
      </c>
      <c r="H97" s="264">
        <v>292745042</v>
      </c>
      <c r="I97" s="264">
        <v>214109970</v>
      </c>
      <c r="J97" s="264">
        <v>82662390</v>
      </c>
      <c r="K97" s="264">
        <v>69578732</v>
      </c>
      <c r="L97" s="264">
        <v>13083658</v>
      </c>
      <c r="M97" s="264">
        <v>0</v>
      </c>
      <c r="N97" s="264">
        <v>131447580</v>
      </c>
      <c r="O97" s="264">
        <v>0</v>
      </c>
      <c r="P97" s="264">
        <v>37635230</v>
      </c>
      <c r="Q97" s="264">
        <v>23612559</v>
      </c>
      <c r="R97" s="264">
        <v>0</v>
      </c>
      <c r="S97" s="264">
        <v>17387283</v>
      </c>
      <c r="T97" s="264">
        <v>210082652</v>
      </c>
      <c r="U97" s="265">
        <v>0.38607445510360866</v>
      </c>
    </row>
    <row r="98" spans="1:21" s="268" customFormat="1" ht="22.5" customHeight="1" x14ac:dyDescent="0.25">
      <c r="A98" s="269" t="s">
        <v>141</v>
      </c>
      <c r="B98" s="270" t="s">
        <v>229</v>
      </c>
      <c r="C98" s="264">
        <v>15326121</v>
      </c>
      <c r="D98" s="21">
        <v>1136028</v>
      </c>
      <c r="E98" s="21">
        <v>14190093</v>
      </c>
      <c r="F98" s="21"/>
      <c r="G98" s="21"/>
      <c r="H98" s="264">
        <v>15326121</v>
      </c>
      <c r="I98" s="264">
        <v>15326121</v>
      </c>
      <c r="J98" s="264">
        <v>13692169</v>
      </c>
      <c r="K98" s="21">
        <v>6718458</v>
      </c>
      <c r="L98" s="21">
        <v>6973711</v>
      </c>
      <c r="M98" s="21"/>
      <c r="N98" s="21">
        <v>1633952</v>
      </c>
      <c r="O98" s="21"/>
      <c r="P98" s="21"/>
      <c r="Q98" s="21"/>
      <c r="R98" s="21"/>
      <c r="S98" s="21"/>
      <c r="T98" s="264">
        <v>1633952</v>
      </c>
      <c r="U98" s="265">
        <v>0.89338776589327462</v>
      </c>
    </row>
    <row r="99" spans="1:21" s="268" customFormat="1" ht="22.5" customHeight="1" x14ac:dyDescent="0.25">
      <c r="A99" s="269" t="s">
        <v>142</v>
      </c>
      <c r="B99" s="270" t="s">
        <v>314</v>
      </c>
      <c r="C99" s="264">
        <v>51073397</v>
      </c>
      <c r="D99" s="21">
        <v>34739640</v>
      </c>
      <c r="E99" s="21">
        <v>16333757</v>
      </c>
      <c r="F99" s="21"/>
      <c r="G99" s="21"/>
      <c r="H99" s="264">
        <v>51073397</v>
      </c>
      <c r="I99" s="264">
        <v>34580035</v>
      </c>
      <c r="J99" s="264">
        <v>15660115</v>
      </c>
      <c r="K99" s="21">
        <v>15118285</v>
      </c>
      <c r="L99" s="21">
        <v>541830</v>
      </c>
      <c r="M99" s="21"/>
      <c r="N99" s="21">
        <v>18919920</v>
      </c>
      <c r="O99" s="21"/>
      <c r="P99" s="21">
        <v>8867086</v>
      </c>
      <c r="Q99" s="21">
        <v>0</v>
      </c>
      <c r="R99" s="21"/>
      <c r="S99" s="21">
        <v>7626276</v>
      </c>
      <c r="T99" s="264">
        <v>35413282</v>
      </c>
      <c r="U99" s="265">
        <v>0.4528657938026957</v>
      </c>
    </row>
    <row r="100" spans="1:21" s="268" customFormat="1" ht="22.5" customHeight="1" x14ac:dyDescent="0.25">
      <c r="A100" s="269" t="s">
        <v>143</v>
      </c>
      <c r="B100" s="270" t="s">
        <v>230</v>
      </c>
      <c r="C100" s="264">
        <v>11850177</v>
      </c>
      <c r="D100" s="21">
        <v>1113859</v>
      </c>
      <c r="E100" s="21">
        <v>10736318</v>
      </c>
      <c r="F100" s="21"/>
      <c r="G100" s="21"/>
      <c r="H100" s="264">
        <v>11850177</v>
      </c>
      <c r="I100" s="264">
        <v>8761048</v>
      </c>
      <c r="J100" s="264">
        <v>4385976</v>
      </c>
      <c r="K100" s="21">
        <v>4227276</v>
      </c>
      <c r="L100" s="21">
        <v>158700</v>
      </c>
      <c r="M100" s="21"/>
      <c r="N100" s="21">
        <v>4375072</v>
      </c>
      <c r="O100" s="21"/>
      <c r="P100" s="21">
        <v>915585</v>
      </c>
      <c r="Q100" s="21"/>
      <c r="R100" s="21"/>
      <c r="S100" s="21">
        <v>2173544</v>
      </c>
      <c r="T100" s="264">
        <v>7464201</v>
      </c>
      <c r="U100" s="265">
        <v>0.5006222999805503</v>
      </c>
    </row>
    <row r="101" spans="1:21" s="268" customFormat="1" ht="22.5" customHeight="1" x14ac:dyDescent="0.25">
      <c r="A101" s="269" t="s">
        <v>144</v>
      </c>
      <c r="B101" s="270" t="s">
        <v>231</v>
      </c>
      <c r="C101" s="264">
        <v>14495917</v>
      </c>
      <c r="D101" s="21">
        <v>8810510</v>
      </c>
      <c r="E101" s="21">
        <v>5685407</v>
      </c>
      <c r="F101" s="21"/>
      <c r="G101" s="21"/>
      <c r="H101" s="264">
        <v>14495917</v>
      </c>
      <c r="I101" s="264">
        <v>13068642</v>
      </c>
      <c r="J101" s="264">
        <v>7424507</v>
      </c>
      <c r="K101" s="21">
        <v>5128640</v>
      </c>
      <c r="L101" s="21">
        <v>2295867</v>
      </c>
      <c r="M101" s="21"/>
      <c r="N101" s="21">
        <v>5644135</v>
      </c>
      <c r="O101" s="21"/>
      <c r="P101" s="21">
        <v>1427275</v>
      </c>
      <c r="Q101" s="21"/>
      <c r="R101" s="21"/>
      <c r="S101" s="21"/>
      <c r="T101" s="264">
        <v>7071410</v>
      </c>
      <c r="U101" s="265">
        <v>0.56811618223224725</v>
      </c>
    </row>
    <row r="102" spans="1:21" s="268" customFormat="1" ht="22.5" customHeight="1" x14ac:dyDescent="0.25">
      <c r="A102" s="269" t="s">
        <v>145</v>
      </c>
      <c r="B102" s="270" t="s">
        <v>238</v>
      </c>
      <c r="C102" s="264">
        <v>64509389</v>
      </c>
      <c r="D102" s="21">
        <v>27364172</v>
      </c>
      <c r="E102" s="21">
        <v>37145217</v>
      </c>
      <c r="F102" s="21"/>
      <c r="G102" s="21"/>
      <c r="H102" s="264">
        <v>64509389</v>
      </c>
      <c r="I102" s="264">
        <v>45071805</v>
      </c>
      <c r="J102" s="264">
        <v>9647139</v>
      </c>
      <c r="K102" s="21">
        <v>9270556</v>
      </c>
      <c r="L102" s="21">
        <v>376583</v>
      </c>
      <c r="M102" s="21"/>
      <c r="N102" s="21">
        <v>35424666</v>
      </c>
      <c r="O102" s="21"/>
      <c r="P102" s="21">
        <v>10683368</v>
      </c>
      <c r="Q102" s="21">
        <v>8754216</v>
      </c>
      <c r="R102" s="21"/>
      <c r="S102" s="21"/>
      <c r="T102" s="264">
        <v>54862250</v>
      </c>
      <c r="U102" s="265">
        <v>0.21403933124045066</v>
      </c>
    </row>
    <row r="103" spans="1:21" s="268" customFormat="1" ht="22.5" customHeight="1" x14ac:dyDescent="0.25">
      <c r="A103" s="269" t="s">
        <v>146</v>
      </c>
      <c r="B103" s="270" t="s">
        <v>239</v>
      </c>
      <c r="C103" s="264">
        <v>41030215</v>
      </c>
      <c r="D103" s="21">
        <v>23984680</v>
      </c>
      <c r="E103" s="21">
        <v>17045535</v>
      </c>
      <c r="F103" s="21"/>
      <c r="G103" s="21"/>
      <c r="H103" s="264">
        <v>41030215</v>
      </c>
      <c r="I103" s="264">
        <v>36866347</v>
      </c>
      <c r="J103" s="264">
        <v>10424481</v>
      </c>
      <c r="K103" s="21">
        <v>10184481</v>
      </c>
      <c r="L103" s="21">
        <v>240000</v>
      </c>
      <c r="M103" s="21"/>
      <c r="N103" s="21">
        <v>26441866</v>
      </c>
      <c r="O103" s="21"/>
      <c r="P103" s="21">
        <v>1462377</v>
      </c>
      <c r="Q103" s="21">
        <v>130550</v>
      </c>
      <c r="R103" s="21"/>
      <c r="S103" s="21">
        <v>2570941</v>
      </c>
      <c r="T103" s="264">
        <v>30605734</v>
      </c>
      <c r="U103" s="265">
        <v>0.28276414259324362</v>
      </c>
    </row>
    <row r="104" spans="1:21" s="268" customFormat="1" ht="22.5" customHeight="1" x14ac:dyDescent="0.25">
      <c r="A104" s="269" t="s">
        <v>147</v>
      </c>
      <c r="B104" s="270" t="s">
        <v>240</v>
      </c>
      <c r="C104" s="264">
        <v>23838929</v>
      </c>
      <c r="D104" s="21">
        <v>19391943</v>
      </c>
      <c r="E104" s="21">
        <v>4446986</v>
      </c>
      <c r="F104" s="21"/>
      <c r="G104" s="21"/>
      <c r="H104" s="264">
        <v>23838929</v>
      </c>
      <c r="I104" s="264">
        <v>16400352</v>
      </c>
      <c r="J104" s="264">
        <v>2232086</v>
      </c>
      <c r="K104" s="21">
        <v>1885471</v>
      </c>
      <c r="L104" s="21">
        <v>346615</v>
      </c>
      <c r="M104" s="21"/>
      <c r="N104" s="21">
        <v>14168266</v>
      </c>
      <c r="O104" s="21"/>
      <c r="P104" s="21">
        <v>5460255</v>
      </c>
      <c r="Q104" s="21">
        <v>1978322</v>
      </c>
      <c r="R104" s="21"/>
      <c r="S104" s="21">
        <v>0</v>
      </c>
      <c r="T104" s="264">
        <v>21606843</v>
      </c>
      <c r="U104" s="265">
        <v>0.13609988370981305</v>
      </c>
    </row>
    <row r="105" spans="1:21" s="268" customFormat="1" ht="22.5" customHeight="1" x14ac:dyDescent="0.25">
      <c r="A105" s="269" t="s">
        <v>148</v>
      </c>
      <c r="B105" s="270" t="s">
        <v>313</v>
      </c>
      <c r="C105" s="264">
        <v>128179656</v>
      </c>
      <c r="D105" s="21">
        <v>29298840</v>
      </c>
      <c r="E105" s="21">
        <v>98880816</v>
      </c>
      <c r="F105" s="21">
        <v>57558759</v>
      </c>
      <c r="G105" s="21"/>
      <c r="H105" s="264">
        <v>70620897</v>
      </c>
      <c r="I105" s="264">
        <v>44035620</v>
      </c>
      <c r="J105" s="264">
        <v>19195917</v>
      </c>
      <c r="K105" s="21">
        <v>17045565</v>
      </c>
      <c r="L105" s="21">
        <v>2150352</v>
      </c>
      <c r="M105" s="21"/>
      <c r="N105" s="21">
        <v>24839703</v>
      </c>
      <c r="O105" s="21"/>
      <c r="P105" s="21">
        <v>8819284</v>
      </c>
      <c r="Q105" s="21">
        <v>12749471</v>
      </c>
      <c r="R105" s="21"/>
      <c r="S105" s="21">
        <v>5016522</v>
      </c>
      <c r="T105" s="264">
        <v>51424980</v>
      </c>
      <c r="U105" s="265">
        <v>0.43591794551774221</v>
      </c>
    </row>
    <row r="106" spans="1:21" s="268" customFormat="1" ht="22.5" customHeight="1" x14ac:dyDescent="0.25">
      <c r="A106" s="269"/>
      <c r="B106" s="270"/>
      <c r="C106" s="264">
        <v>0</v>
      </c>
      <c r="D106" s="21"/>
      <c r="E106" s="21"/>
      <c r="F106" s="21"/>
      <c r="G106" s="21"/>
      <c r="H106" s="264">
        <v>0</v>
      </c>
      <c r="I106" s="264">
        <v>0</v>
      </c>
      <c r="J106" s="264">
        <v>0</v>
      </c>
      <c r="K106" s="21"/>
      <c r="L106" s="21"/>
      <c r="M106" s="21"/>
      <c r="N106" s="21"/>
      <c r="O106" s="21"/>
      <c r="P106" s="21"/>
      <c r="Q106" s="21"/>
      <c r="R106" s="21"/>
      <c r="S106" s="21"/>
      <c r="T106" s="264">
        <v>0</v>
      </c>
      <c r="U106" s="265" t="e">
        <v>#DIV/0!</v>
      </c>
    </row>
    <row r="107" spans="1:21" s="268" customFormat="1" ht="22.5" customHeight="1" x14ac:dyDescent="0.25">
      <c r="A107" s="266" t="s">
        <v>18</v>
      </c>
      <c r="B107" s="267" t="s">
        <v>282</v>
      </c>
      <c r="C107" s="264">
        <v>395679353</v>
      </c>
      <c r="D107" s="264">
        <v>248151106</v>
      </c>
      <c r="E107" s="264">
        <v>147528247</v>
      </c>
      <c r="F107" s="264">
        <v>6249591</v>
      </c>
      <c r="G107" s="264">
        <v>16700</v>
      </c>
      <c r="H107" s="264">
        <v>389413062</v>
      </c>
      <c r="I107" s="264">
        <v>246595951</v>
      </c>
      <c r="J107" s="264">
        <v>37558543</v>
      </c>
      <c r="K107" s="264">
        <v>31709830</v>
      </c>
      <c r="L107" s="264">
        <v>5848713</v>
      </c>
      <c r="M107" s="264">
        <v>0</v>
      </c>
      <c r="N107" s="264">
        <v>205672285</v>
      </c>
      <c r="O107" s="264">
        <v>3365123</v>
      </c>
      <c r="P107" s="264">
        <v>138685493</v>
      </c>
      <c r="Q107" s="264">
        <v>4131618</v>
      </c>
      <c r="R107" s="264">
        <v>0</v>
      </c>
      <c r="S107" s="264">
        <v>0</v>
      </c>
      <c r="T107" s="264">
        <v>351854519</v>
      </c>
      <c r="U107" s="265">
        <v>0.15230802796109172</v>
      </c>
    </row>
    <row r="108" spans="1:21" s="268" customFormat="1" ht="22.5" customHeight="1" x14ac:dyDescent="0.25">
      <c r="A108" s="269" t="s">
        <v>149</v>
      </c>
      <c r="B108" s="270" t="s">
        <v>194</v>
      </c>
      <c r="C108" s="264">
        <v>66090257</v>
      </c>
      <c r="D108" s="21">
        <v>59993203</v>
      </c>
      <c r="E108" s="21">
        <v>6097054</v>
      </c>
      <c r="F108" s="21">
        <v>0</v>
      </c>
      <c r="G108" s="21">
        <v>0</v>
      </c>
      <c r="H108" s="264">
        <v>66090257</v>
      </c>
      <c r="I108" s="264">
        <v>36466267</v>
      </c>
      <c r="J108" s="264">
        <v>7658550</v>
      </c>
      <c r="K108" s="21">
        <v>7078058</v>
      </c>
      <c r="L108" s="21">
        <v>580492</v>
      </c>
      <c r="M108" s="21">
        <v>0</v>
      </c>
      <c r="N108" s="21">
        <v>28807717</v>
      </c>
      <c r="O108" s="21">
        <v>0</v>
      </c>
      <c r="P108" s="21">
        <v>29623990</v>
      </c>
      <c r="Q108" s="21">
        <v>0</v>
      </c>
      <c r="R108" s="21">
        <v>0</v>
      </c>
      <c r="S108" s="21">
        <v>0</v>
      </c>
      <c r="T108" s="264">
        <v>58431707</v>
      </c>
      <c r="U108" s="265">
        <v>0.21001738401136591</v>
      </c>
    </row>
    <row r="109" spans="1:21" s="268" customFormat="1" ht="22.5" customHeight="1" x14ac:dyDescent="0.25">
      <c r="A109" s="269" t="s">
        <v>150</v>
      </c>
      <c r="B109" s="272" t="s">
        <v>190</v>
      </c>
      <c r="C109" s="264">
        <v>42457723</v>
      </c>
      <c r="D109" s="21">
        <v>12495263</v>
      </c>
      <c r="E109" s="21">
        <v>29962460</v>
      </c>
      <c r="F109" s="21">
        <v>6206827</v>
      </c>
      <c r="G109" s="21">
        <v>0</v>
      </c>
      <c r="H109" s="264">
        <v>36250896</v>
      </c>
      <c r="I109" s="264">
        <v>35156378</v>
      </c>
      <c r="J109" s="264">
        <v>5854887</v>
      </c>
      <c r="K109" s="21">
        <v>5593275</v>
      </c>
      <c r="L109" s="21">
        <v>261612</v>
      </c>
      <c r="M109" s="21">
        <v>0</v>
      </c>
      <c r="N109" s="21">
        <v>29301491</v>
      </c>
      <c r="O109" s="21">
        <v>0</v>
      </c>
      <c r="P109" s="21">
        <v>1094518</v>
      </c>
      <c r="Q109" s="21">
        <v>0</v>
      </c>
      <c r="R109" s="21">
        <v>0</v>
      </c>
      <c r="S109" s="21">
        <v>0</v>
      </c>
      <c r="T109" s="264">
        <v>30396009</v>
      </c>
      <c r="U109" s="265">
        <v>0.16653840165218387</v>
      </c>
    </row>
    <row r="110" spans="1:21" s="268" customFormat="1" ht="22.5" customHeight="1" x14ac:dyDescent="0.25">
      <c r="A110" s="269" t="s">
        <v>151</v>
      </c>
      <c r="B110" s="272" t="s">
        <v>191</v>
      </c>
      <c r="C110" s="264">
        <v>51410617</v>
      </c>
      <c r="D110" s="21">
        <v>34944711</v>
      </c>
      <c r="E110" s="21">
        <v>16465906</v>
      </c>
      <c r="F110" s="21">
        <v>41964</v>
      </c>
      <c r="G110" s="21">
        <v>0</v>
      </c>
      <c r="H110" s="264">
        <v>51368653</v>
      </c>
      <c r="I110" s="264">
        <v>29774413</v>
      </c>
      <c r="J110" s="264">
        <v>5667247</v>
      </c>
      <c r="K110" s="21">
        <v>3615377</v>
      </c>
      <c r="L110" s="21">
        <v>2051870</v>
      </c>
      <c r="M110" s="21">
        <v>0</v>
      </c>
      <c r="N110" s="21">
        <v>24107166</v>
      </c>
      <c r="O110" s="21">
        <v>0</v>
      </c>
      <c r="P110" s="21">
        <v>21594240</v>
      </c>
      <c r="Q110" s="21">
        <v>0</v>
      </c>
      <c r="R110" s="21">
        <v>0</v>
      </c>
      <c r="S110" s="21">
        <v>0</v>
      </c>
      <c r="T110" s="264">
        <v>45701406</v>
      </c>
      <c r="U110" s="265">
        <v>0.19033950392237792</v>
      </c>
    </row>
    <row r="111" spans="1:21" s="268" customFormat="1" ht="22.5" customHeight="1" x14ac:dyDescent="0.25">
      <c r="A111" s="269" t="s">
        <v>152</v>
      </c>
      <c r="B111" s="272" t="s">
        <v>315</v>
      </c>
      <c r="C111" s="264">
        <v>28930662</v>
      </c>
      <c r="D111" s="21">
        <v>20510881</v>
      </c>
      <c r="E111" s="21">
        <v>8419781</v>
      </c>
      <c r="F111" s="21">
        <v>0</v>
      </c>
      <c r="G111" s="21">
        <v>0</v>
      </c>
      <c r="H111" s="264">
        <v>28930662</v>
      </c>
      <c r="I111" s="264">
        <v>11930626</v>
      </c>
      <c r="J111" s="264">
        <v>2135528</v>
      </c>
      <c r="K111" s="21">
        <v>2135528</v>
      </c>
      <c r="L111" s="21">
        <v>0</v>
      </c>
      <c r="M111" s="21">
        <v>0</v>
      </c>
      <c r="N111" s="21">
        <v>9795098</v>
      </c>
      <c r="O111" s="21">
        <v>0</v>
      </c>
      <c r="P111" s="21">
        <v>17000036</v>
      </c>
      <c r="Q111" s="21">
        <v>0</v>
      </c>
      <c r="R111" s="21">
        <v>0</v>
      </c>
      <c r="S111" s="21">
        <v>0</v>
      </c>
      <c r="T111" s="264">
        <v>26795134</v>
      </c>
      <c r="U111" s="265">
        <v>0.17899546930731045</v>
      </c>
    </row>
    <row r="112" spans="1:21" s="268" customFormat="1" ht="22.5" customHeight="1" x14ac:dyDescent="0.25">
      <c r="A112" s="269" t="s">
        <v>153</v>
      </c>
      <c r="B112" s="272" t="s">
        <v>193</v>
      </c>
      <c r="C112" s="264">
        <v>56671690</v>
      </c>
      <c r="D112" s="21">
        <v>32009804</v>
      </c>
      <c r="E112" s="273">
        <v>24661886</v>
      </c>
      <c r="F112" s="21">
        <v>0</v>
      </c>
      <c r="G112" s="21">
        <v>0</v>
      </c>
      <c r="H112" s="264">
        <v>56671690</v>
      </c>
      <c r="I112" s="264">
        <v>38103834</v>
      </c>
      <c r="J112" s="264">
        <v>4968573</v>
      </c>
      <c r="K112" s="21">
        <v>4502414</v>
      </c>
      <c r="L112" s="21">
        <v>466159</v>
      </c>
      <c r="M112" s="21">
        <v>0</v>
      </c>
      <c r="N112" s="21">
        <v>33135261</v>
      </c>
      <c r="O112" s="21">
        <v>0</v>
      </c>
      <c r="P112" s="21">
        <v>18567856</v>
      </c>
      <c r="Q112" s="21">
        <v>0</v>
      </c>
      <c r="R112" s="21">
        <v>0</v>
      </c>
      <c r="S112" s="21">
        <v>0</v>
      </c>
      <c r="T112" s="264">
        <v>51703117</v>
      </c>
      <c r="U112" s="265">
        <v>0.13039561845666239</v>
      </c>
    </row>
    <row r="113" spans="1:21" s="268" customFormat="1" ht="22.5" customHeight="1" x14ac:dyDescent="0.25">
      <c r="A113" s="269" t="s">
        <v>154</v>
      </c>
      <c r="B113" s="272" t="s">
        <v>196</v>
      </c>
      <c r="C113" s="264">
        <v>54973521</v>
      </c>
      <c r="D113" s="21">
        <v>38119059</v>
      </c>
      <c r="E113" s="21">
        <v>16854462</v>
      </c>
      <c r="F113" s="21">
        <v>200</v>
      </c>
      <c r="G113" s="21">
        <v>0</v>
      </c>
      <c r="H113" s="264">
        <v>54973321</v>
      </c>
      <c r="I113" s="264">
        <v>31343879</v>
      </c>
      <c r="J113" s="264">
        <v>4853952</v>
      </c>
      <c r="K113" s="21">
        <v>2365373</v>
      </c>
      <c r="L113" s="21">
        <v>2488579</v>
      </c>
      <c r="M113" s="21">
        <v>0</v>
      </c>
      <c r="N113" s="21">
        <v>26489927</v>
      </c>
      <c r="O113" s="21">
        <v>0</v>
      </c>
      <c r="P113" s="21">
        <v>23629442</v>
      </c>
      <c r="Q113" s="21">
        <v>0</v>
      </c>
      <c r="R113" s="21">
        <v>0</v>
      </c>
      <c r="S113" s="21">
        <v>0</v>
      </c>
      <c r="T113" s="264">
        <v>50119369</v>
      </c>
      <c r="U113" s="265">
        <v>0.15486124100976781</v>
      </c>
    </row>
    <row r="114" spans="1:21" s="268" customFormat="1" ht="22.5" customHeight="1" x14ac:dyDescent="0.25">
      <c r="A114" s="269"/>
      <c r="B114" s="272" t="s">
        <v>173</v>
      </c>
      <c r="C114" s="264">
        <v>47195445</v>
      </c>
      <c r="D114" s="21">
        <v>13116301</v>
      </c>
      <c r="E114" s="21">
        <v>34079144</v>
      </c>
      <c r="F114" s="21">
        <v>0</v>
      </c>
      <c r="G114" s="21">
        <v>16700</v>
      </c>
      <c r="H114" s="264">
        <v>47178745</v>
      </c>
      <c r="I114" s="264">
        <v>44406782</v>
      </c>
      <c r="J114" s="264">
        <v>5587019</v>
      </c>
      <c r="K114" s="21">
        <v>5587019</v>
      </c>
      <c r="L114" s="21">
        <v>0</v>
      </c>
      <c r="M114" s="21">
        <v>0</v>
      </c>
      <c r="N114" s="21">
        <v>35454640</v>
      </c>
      <c r="O114" s="21">
        <v>3365123</v>
      </c>
      <c r="P114" s="21">
        <v>2771963</v>
      </c>
      <c r="Q114" s="21">
        <v>0</v>
      </c>
      <c r="R114" s="21">
        <v>0</v>
      </c>
      <c r="S114" s="21">
        <v>0</v>
      </c>
      <c r="T114" s="264">
        <v>41591726</v>
      </c>
      <c r="U114" s="265">
        <v>0.12581454337312711</v>
      </c>
    </row>
    <row r="115" spans="1:21" s="268" customFormat="1" ht="22.5" customHeight="1" x14ac:dyDescent="0.25">
      <c r="A115" s="269" t="s">
        <v>155</v>
      </c>
      <c r="B115" s="272" t="s">
        <v>192</v>
      </c>
      <c r="C115" s="264">
        <v>47949438</v>
      </c>
      <c r="D115" s="21">
        <v>36961884</v>
      </c>
      <c r="E115" s="21">
        <v>10987554</v>
      </c>
      <c r="F115" s="21">
        <v>600</v>
      </c>
      <c r="G115" s="21">
        <v>0</v>
      </c>
      <c r="H115" s="264">
        <v>47948838</v>
      </c>
      <c r="I115" s="264">
        <v>19413772</v>
      </c>
      <c r="J115" s="264">
        <v>832787</v>
      </c>
      <c r="K115" s="21">
        <v>832786</v>
      </c>
      <c r="L115" s="21">
        <v>1</v>
      </c>
      <c r="M115" s="21">
        <v>0</v>
      </c>
      <c r="N115" s="21">
        <v>18580985</v>
      </c>
      <c r="O115" s="21">
        <v>0</v>
      </c>
      <c r="P115" s="21">
        <v>24403448</v>
      </c>
      <c r="Q115" s="21">
        <v>4131618</v>
      </c>
      <c r="R115" s="21">
        <v>0</v>
      </c>
      <c r="S115" s="21">
        <v>0</v>
      </c>
      <c r="T115" s="264">
        <v>47116051</v>
      </c>
      <c r="U115" s="265">
        <v>4.2896712704774735E-2</v>
      </c>
    </row>
    <row r="116" spans="1:21" s="268" customFormat="1" ht="22.5" customHeight="1" x14ac:dyDescent="0.25">
      <c r="A116" s="269"/>
      <c r="B116" s="270"/>
      <c r="C116" s="264"/>
      <c r="D116" s="21"/>
      <c r="E116" s="21"/>
      <c r="F116" s="21"/>
      <c r="G116" s="21"/>
      <c r="H116" s="264"/>
      <c r="I116" s="264"/>
      <c r="J116" s="264"/>
      <c r="K116" s="21"/>
      <c r="L116" s="21"/>
      <c r="M116" s="21"/>
      <c r="N116" s="21"/>
      <c r="O116" s="21"/>
      <c r="P116" s="21"/>
      <c r="Q116" s="21"/>
      <c r="R116" s="21"/>
      <c r="S116" s="21"/>
      <c r="T116" s="264"/>
      <c r="U116" s="265" t="e">
        <v>#DIV/0!</v>
      </c>
    </row>
    <row r="117" spans="1:21" s="268" customFormat="1" ht="22.5" customHeight="1" x14ac:dyDescent="0.25">
      <c r="A117" s="266" t="s">
        <v>19</v>
      </c>
      <c r="B117" s="267" t="s">
        <v>283</v>
      </c>
      <c r="C117" s="264">
        <v>311185104</v>
      </c>
      <c r="D117" s="264">
        <v>255620982</v>
      </c>
      <c r="E117" s="264">
        <v>55564122</v>
      </c>
      <c r="F117" s="264">
        <v>94000</v>
      </c>
      <c r="G117" s="264">
        <v>2600</v>
      </c>
      <c r="H117" s="264">
        <v>311088504</v>
      </c>
      <c r="I117" s="264">
        <v>271590950</v>
      </c>
      <c r="J117" s="264">
        <v>26142800</v>
      </c>
      <c r="K117" s="264">
        <v>24818025</v>
      </c>
      <c r="L117" s="264">
        <v>1324775</v>
      </c>
      <c r="M117" s="264">
        <v>0</v>
      </c>
      <c r="N117" s="264">
        <v>245448150</v>
      </c>
      <c r="O117" s="264">
        <v>0</v>
      </c>
      <c r="P117" s="264">
        <v>31951733</v>
      </c>
      <c r="Q117" s="264">
        <v>7545821</v>
      </c>
      <c r="R117" s="264">
        <v>0</v>
      </c>
      <c r="S117" s="264">
        <v>0</v>
      </c>
      <c r="T117" s="264">
        <v>284945704</v>
      </c>
      <c r="U117" s="265">
        <v>9.6257993869088787E-2</v>
      </c>
    </row>
    <row r="118" spans="1:21" s="268" customFormat="1" ht="22.5" customHeight="1" x14ac:dyDescent="0.25">
      <c r="A118" s="269" t="s">
        <v>156</v>
      </c>
      <c r="B118" s="270" t="s">
        <v>177</v>
      </c>
      <c r="C118" s="264">
        <v>19315298</v>
      </c>
      <c r="D118" s="21">
        <v>15486812</v>
      </c>
      <c r="E118" s="21">
        <v>3828486</v>
      </c>
      <c r="F118" s="21">
        <v>0</v>
      </c>
      <c r="G118" s="21">
        <v>0</v>
      </c>
      <c r="H118" s="264">
        <v>19315298</v>
      </c>
      <c r="I118" s="264">
        <v>15655973</v>
      </c>
      <c r="J118" s="264">
        <v>6552313</v>
      </c>
      <c r="K118" s="21">
        <v>6532870</v>
      </c>
      <c r="L118" s="21">
        <v>19443</v>
      </c>
      <c r="M118" s="21">
        <v>0</v>
      </c>
      <c r="N118" s="21">
        <v>9103660</v>
      </c>
      <c r="O118" s="21">
        <v>0</v>
      </c>
      <c r="P118" s="21">
        <v>1955452</v>
      </c>
      <c r="Q118" s="21">
        <v>1703873</v>
      </c>
      <c r="R118" s="21">
        <v>0</v>
      </c>
      <c r="S118" s="21"/>
      <c r="T118" s="264">
        <v>12762985</v>
      </c>
      <c r="U118" s="265">
        <v>0.41851841466512496</v>
      </c>
    </row>
    <row r="119" spans="1:21" s="268" customFormat="1" ht="22.5" customHeight="1" x14ac:dyDescent="0.25">
      <c r="A119" s="269" t="s">
        <v>157</v>
      </c>
      <c r="B119" s="270" t="s">
        <v>208</v>
      </c>
      <c r="C119" s="264">
        <v>23935919</v>
      </c>
      <c r="D119" s="21">
        <v>15909930</v>
      </c>
      <c r="E119" s="21">
        <v>8025989</v>
      </c>
      <c r="F119" s="21">
        <v>200</v>
      </c>
      <c r="G119" s="21">
        <v>600</v>
      </c>
      <c r="H119" s="264">
        <v>23935119</v>
      </c>
      <c r="I119" s="264">
        <v>18449913</v>
      </c>
      <c r="J119" s="264">
        <v>580106</v>
      </c>
      <c r="K119" s="21">
        <v>540106</v>
      </c>
      <c r="L119" s="21">
        <v>40000</v>
      </c>
      <c r="M119" s="21">
        <v>0</v>
      </c>
      <c r="N119" s="21">
        <v>17869807</v>
      </c>
      <c r="O119" s="21"/>
      <c r="P119" s="21">
        <v>5485206</v>
      </c>
      <c r="Q119" s="21">
        <v>0</v>
      </c>
      <c r="R119" s="21"/>
      <c r="S119" s="21"/>
      <c r="T119" s="264">
        <v>23355013</v>
      </c>
      <c r="U119" s="265">
        <v>3.1442207884665903E-2</v>
      </c>
    </row>
    <row r="120" spans="1:21" s="268" customFormat="1" ht="22.5" customHeight="1" x14ac:dyDescent="0.25">
      <c r="A120" s="269" t="s">
        <v>158</v>
      </c>
      <c r="B120" s="270" t="s">
        <v>195</v>
      </c>
      <c r="C120" s="264">
        <v>62008035</v>
      </c>
      <c r="D120" s="21">
        <v>52103458</v>
      </c>
      <c r="E120" s="21">
        <v>9904577</v>
      </c>
      <c r="F120" s="21"/>
      <c r="G120" s="21"/>
      <c r="H120" s="264">
        <v>62008035</v>
      </c>
      <c r="I120" s="264">
        <v>40013546</v>
      </c>
      <c r="J120" s="264">
        <v>6421924</v>
      </c>
      <c r="K120" s="21">
        <v>6421924</v>
      </c>
      <c r="L120" s="21">
        <v>0</v>
      </c>
      <c r="M120" s="21">
        <v>0</v>
      </c>
      <c r="N120" s="21">
        <v>33591622</v>
      </c>
      <c r="O120" s="21"/>
      <c r="P120" s="21">
        <v>16479144</v>
      </c>
      <c r="Q120" s="21">
        <v>5515345</v>
      </c>
      <c r="R120" s="21"/>
      <c r="S120" s="21"/>
      <c r="T120" s="264">
        <v>55586111</v>
      </c>
      <c r="U120" s="265">
        <v>0.16049374879197159</v>
      </c>
    </row>
    <row r="121" spans="1:21" s="268" customFormat="1" ht="22.5" customHeight="1" x14ac:dyDescent="0.25">
      <c r="A121" s="269" t="s">
        <v>159</v>
      </c>
      <c r="B121" s="270" t="s">
        <v>201</v>
      </c>
      <c r="C121" s="264">
        <v>144158054</v>
      </c>
      <c r="D121" s="21">
        <v>132528175</v>
      </c>
      <c r="E121" s="21">
        <v>11629879</v>
      </c>
      <c r="F121" s="21">
        <v>93800</v>
      </c>
      <c r="G121" s="21">
        <v>900</v>
      </c>
      <c r="H121" s="264">
        <v>144063354</v>
      </c>
      <c r="I121" s="264">
        <v>142531490</v>
      </c>
      <c r="J121" s="264">
        <v>1863878</v>
      </c>
      <c r="K121" s="21">
        <v>1771873</v>
      </c>
      <c r="L121" s="21">
        <v>92005</v>
      </c>
      <c r="M121" s="21">
        <v>0</v>
      </c>
      <c r="N121" s="21">
        <v>140667612</v>
      </c>
      <c r="O121" s="21"/>
      <c r="P121" s="21">
        <v>1531864</v>
      </c>
      <c r="Q121" s="21"/>
      <c r="R121" s="21"/>
      <c r="S121" s="21"/>
      <c r="T121" s="264">
        <v>142199476</v>
      </c>
      <c r="U121" s="265">
        <v>1.3076955836215562E-2</v>
      </c>
    </row>
    <row r="122" spans="1:21" s="268" customFormat="1" ht="22.5" customHeight="1" x14ac:dyDescent="0.25">
      <c r="A122" s="269" t="s">
        <v>160</v>
      </c>
      <c r="B122" s="270" t="s">
        <v>202</v>
      </c>
      <c r="C122" s="264">
        <v>27878015</v>
      </c>
      <c r="D122" s="21">
        <v>12140013</v>
      </c>
      <c r="E122" s="21">
        <v>15738002</v>
      </c>
      <c r="F122" s="21">
        <v>0</v>
      </c>
      <c r="G122" s="21">
        <v>900</v>
      </c>
      <c r="H122" s="264">
        <v>27877115</v>
      </c>
      <c r="I122" s="264">
        <v>24547373</v>
      </c>
      <c r="J122" s="264">
        <v>9175699</v>
      </c>
      <c r="K122" s="21">
        <v>9112372</v>
      </c>
      <c r="L122" s="21">
        <v>63327</v>
      </c>
      <c r="M122" s="21">
        <v>0</v>
      </c>
      <c r="N122" s="21">
        <v>15371674</v>
      </c>
      <c r="O122" s="21"/>
      <c r="P122" s="21">
        <v>3329742</v>
      </c>
      <c r="Q122" s="21"/>
      <c r="R122" s="21"/>
      <c r="S122" s="21"/>
      <c r="T122" s="264">
        <v>18701416</v>
      </c>
      <c r="U122" s="265">
        <v>0.37379555849010809</v>
      </c>
    </row>
    <row r="123" spans="1:21" s="268" customFormat="1" ht="22.5" customHeight="1" x14ac:dyDescent="0.25">
      <c r="A123" s="269" t="s">
        <v>161</v>
      </c>
      <c r="B123" s="270" t="s">
        <v>232</v>
      </c>
      <c r="C123" s="264">
        <v>24346465</v>
      </c>
      <c r="D123" s="21">
        <v>19924303</v>
      </c>
      <c r="E123" s="21">
        <v>4422162</v>
      </c>
      <c r="F123" s="21">
        <v>0</v>
      </c>
      <c r="G123" s="21">
        <v>200</v>
      </c>
      <c r="H123" s="264">
        <v>24346265</v>
      </c>
      <c r="I123" s="264">
        <v>20849337</v>
      </c>
      <c r="J123" s="264">
        <v>1533336</v>
      </c>
      <c r="K123" s="21">
        <v>423336</v>
      </c>
      <c r="L123" s="21">
        <v>1110000</v>
      </c>
      <c r="M123" s="21">
        <v>0</v>
      </c>
      <c r="N123" s="21">
        <v>19316001</v>
      </c>
      <c r="O123" s="21"/>
      <c r="P123" s="21">
        <v>3170325</v>
      </c>
      <c r="Q123" s="21">
        <v>326603</v>
      </c>
      <c r="R123" s="21"/>
      <c r="S123" s="21"/>
      <c r="T123" s="264">
        <v>22812929</v>
      </c>
      <c r="U123" s="265">
        <v>7.3543633545757353E-2</v>
      </c>
    </row>
    <row r="124" spans="1:21" s="268" customFormat="1" ht="22.5" customHeight="1" x14ac:dyDescent="0.25">
      <c r="A124" s="269" t="s">
        <v>162</v>
      </c>
      <c r="B124" s="270" t="s">
        <v>333</v>
      </c>
      <c r="C124" s="264">
        <v>9543318</v>
      </c>
      <c r="D124" s="21">
        <v>7528291</v>
      </c>
      <c r="E124" s="21">
        <v>2015027</v>
      </c>
      <c r="F124" s="21">
        <v>0</v>
      </c>
      <c r="G124" s="21">
        <v>0</v>
      </c>
      <c r="H124" s="264">
        <v>9543318</v>
      </c>
      <c r="I124" s="264">
        <v>9543318</v>
      </c>
      <c r="J124" s="264">
        <v>15544</v>
      </c>
      <c r="K124" s="21">
        <v>15544</v>
      </c>
      <c r="L124" s="21">
        <v>0</v>
      </c>
      <c r="M124" s="21">
        <v>0</v>
      </c>
      <c r="N124" s="21">
        <v>9527774</v>
      </c>
      <c r="O124" s="21"/>
      <c r="P124" s="21">
        <v>0</v>
      </c>
      <c r="Q124" s="21"/>
      <c r="R124" s="21"/>
      <c r="S124" s="21"/>
      <c r="T124" s="264">
        <v>9527774</v>
      </c>
      <c r="U124" s="265">
        <v>1.6287836159289673E-3</v>
      </c>
    </row>
    <row r="125" spans="1:21" s="268" customFormat="1" ht="22.5" customHeight="1" x14ac:dyDescent="0.25">
      <c r="A125" s="269"/>
      <c r="B125" s="270"/>
      <c r="C125" s="264">
        <v>0</v>
      </c>
      <c r="D125" s="21"/>
      <c r="E125" s="21"/>
      <c r="F125" s="21"/>
      <c r="G125" s="21"/>
      <c r="H125" s="264">
        <v>0</v>
      </c>
      <c r="I125" s="264">
        <v>0</v>
      </c>
      <c r="J125" s="264">
        <v>0</v>
      </c>
      <c r="K125" s="21"/>
      <c r="L125" s="21"/>
      <c r="M125" s="21"/>
      <c r="N125" s="21"/>
      <c r="O125" s="21"/>
      <c r="P125" s="21"/>
      <c r="Q125" s="21"/>
      <c r="R125" s="21"/>
      <c r="S125" s="21"/>
      <c r="T125" s="264">
        <v>0</v>
      </c>
      <c r="U125" s="265" t="e">
        <v>#DIV/0!</v>
      </c>
    </row>
    <row r="126" spans="1:21" s="268" customFormat="1" ht="22.5" customHeight="1" x14ac:dyDescent="0.25">
      <c r="A126" s="266" t="s">
        <v>20</v>
      </c>
      <c r="B126" s="267" t="s">
        <v>284</v>
      </c>
      <c r="C126" s="264">
        <v>44272860</v>
      </c>
      <c r="D126" s="264">
        <v>16747932</v>
      </c>
      <c r="E126" s="264">
        <v>27524928</v>
      </c>
      <c r="F126" s="264">
        <v>0</v>
      </c>
      <c r="G126" s="264">
        <v>0</v>
      </c>
      <c r="H126" s="264">
        <v>44272860</v>
      </c>
      <c r="I126" s="264">
        <v>15919013</v>
      </c>
      <c r="J126" s="264">
        <v>6025259</v>
      </c>
      <c r="K126" s="264">
        <v>5409691</v>
      </c>
      <c r="L126" s="264">
        <v>615568</v>
      </c>
      <c r="M126" s="264">
        <v>0</v>
      </c>
      <c r="N126" s="264">
        <v>9893754</v>
      </c>
      <c r="O126" s="264">
        <v>0</v>
      </c>
      <c r="P126" s="264">
        <v>11073416</v>
      </c>
      <c r="Q126" s="264">
        <v>0</v>
      </c>
      <c r="R126" s="264">
        <v>0</v>
      </c>
      <c r="S126" s="264">
        <v>17280431</v>
      </c>
      <c r="T126" s="264">
        <v>38247601</v>
      </c>
      <c r="U126" s="265">
        <v>0.37849450842209881</v>
      </c>
    </row>
    <row r="127" spans="1:21" s="268" customFormat="1" ht="22.5" customHeight="1" x14ac:dyDescent="0.25">
      <c r="A127" s="269" t="s">
        <v>163</v>
      </c>
      <c r="B127" s="272" t="s">
        <v>227</v>
      </c>
      <c r="C127" s="264">
        <v>19191118</v>
      </c>
      <c r="D127" s="21">
        <v>2475831</v>
      </c>
      <c r="E127" s="21">
        <v>16715287</v>
      </c>
      <c r="F127" s="21">
        <v>0</v>
      </c>
      <c r="G127" s="21">
        <v>0</v>
      </c>
      <c r="H127" s="264">
        <v>19191118</v>
      </c>
      <c r="I127" s="264">
        <v>2034569</v>
      </c>
      <c r="J127" s="264">
        <v>1416199</v>
      </c>
      <c r="K127" s="21">
        <v>824892</v>
      </c>
      <c r="L127" s="21">
        <v>591307</v>
      </c>
      <c r="M127" s="21">
        <v>0</v>
      </c>
      <c r="N127" s="21">
        <v>618370</v>
      </c>
      <c r="O127" s="21"/>
      <c r="P127" s="21">
        <v>921610</v>
      </c>
      <c r="Q127" s="21">
        <v>0</v>
      </c>
      <c r="R127" s="21">
        <v>0</v>
      </c>
      <c r="S127" s="21">
        <v>16234939</v>
      </c>
      <c r="T127" s="264">
        <v>17774919</v>
      </c>
      <c r="U127" s="265">
        <v>0.69606830734175151</v>
      </c>
    </row>
    <row r="128" spans="1:21" s="268" customFormat="1" ht="22.5" customHeight="1" x14ac:dyDescent="0.25">
      <c r="A128" s="269" t="s">
        <v>164</v>
      </c>
      <c r="B128" s="272" t="s">
        <v>187</v>
      </c>
      <c r="C128" s="264">
        <v>10176284</v>
      </c>
      <c r="D128" s="21">
        <v>5418720</v>
      </c>
      <c r="E128" s="21">
        <v>4757564</v>
      </c>
      <c r="F128" s="21">
        <v>0</v>
      </c>
      <c r="G128" s="21">
        <v>0</v>
      </c>
      <c r="H128" s="264">
        <v>10176284</v>
      </c>
      <c r="I128" s="264">
        <v>7188124</v>
      </c>
      <c r="J128" s="264">
        <v>1747930</v>
      </c>
      <c r="K128" s="21">
        <v>1747930</v>
      </c>
      <c r="L128" s="21">
        <v>0</v>
      </c>
      <c r="M128" s="21">
        <v>0</v>
      </c>
      <c r="N128" s="21">
        <v>5440194</v>
      </c>
      <c r="O128" s="21">
        <v>0</v>
      </c>
      <c r="P128" s="21">
        <v>2988160</v>
      </c>
      <c r="Q128" s="21">
        <v>0</v>
      </c>
      <c r="R128" s="21">
        <v>0</v>
      </c>
      <c r="S128" s="21">
        <v>0</v>
      </c>
      <c r="T128" s="264">
        <v>8428354</v>
      </c>
      <c r="U128" s="265">
        <v>0.24316914955835486</v>
      </c>
    </row>
    <row r="129" spans="1:21" s="268" customFormat="1" ht="22.5" customHeight="1" x14ac:dyDescent="0.25">
      <c r="A129" s="269" t="s">
        <v>165</v>
      </c>
      <c r="B129" s="272" t="s">
        <v>317</v>
      </c>
      <c r="C129" s="264">
        <v>5543659</v>
      </c>
      <c r="D129" s="21">
        <v>2574048</v>
      </c>
      <c r="E129" s="21">
        <v>2969611</v>
      </c>
      <c r="F129" s="21">
        <v>0</v>
      </c>
      <c r="G129" s="21">
        <v>0</v>
      </c>
      <c r="H129" s="264">
        <v>5543659</v>
      </c>
      <c r="I129" s="264">
        <v>2005638</v>
      </c>
      <c r="J129" s="264">
        <v>1879638</v>
      </c>
      <c r="K129" s="21">
        <v>1868738</v>
      </c>
      <c r="L129" s="21">
        <v>10900</v>
      </c>
      <c r="M129" s="21">
        <v>0</v>
      </c>
      <c r="N129" s="21">
        <v>126000</v>
      </c>
      <c r="O129" s="21">
        <v>0</v>
      </c>
      <c r="P129" s="21">
        <v>2492529</v>
      </c>
      <c r="Q129" s="21">
        <v>0</v>
      </c>
      <c r="R129" s="21">
        <v>0</v>
      </c>
      <c r="S129" s="21">
        <v>1045492</v>
      </c>
      <c r="T129" s="264">
        <v>3664021</v>
      </c>
      <c r="U129" s="265">
        <v>0.93717709776141056</v>
      </c>
    </row>
    <row r="130" spans="1:21" s="268" customFormat="1" ht="22.5" customHeight="1" x14ac:dyDescent="0.25">
      <c r="A130" s="269"/>
      <c r="B130" s="272" t="s">
        <v>207</v>
      </c>
      <c r="C130" s="264">
        <v>9361799</v>
      </c>
      <c r="D130" s="21">
        <v>6279333</v>
      </c>
      <c r="E130" s="21">
        <v>3082466</v>
      </c>
      <c r="F130" s="21">
        <v>0</v>
      </c>
      <c r="G130" s="21">
        <v>0</v>
      </c>
      <c r="H130" s="264">
        <v>9361799</v>
      </c>
      <c r="I130" s="264">
        <v>4690682</v>
      </c>
      <c r="J130" s="264">
        <v>981492</v>
      </c>
      <c r="K130" s="21">
        <v>968131</v>
      </c>
      <c r="L130" s="21">
        <v>13361</v>
      </c>
      <c r="M130" s="21">
        <v>0</v>
      </c>
      <c r="N130" s="21">
        <v>3709190</v>
      </c>
      <c r="O130" s="21">
        <v>0</v>
      </c>
      <c r="P130" s="21">
        <v>4671117</v>
      </c>
      <c r="Q130" s="21">
        <v>0</v>
      </c>
      <c r="R130" s="21">
        <v>0</v>
      </c>
      <c r="S130" s="21">
        <v>0</v>
      </c>
      <c r="T130" s="264">
        <v>8380307</v>
      </c>
      <c r="U130" s="265">
        <v>0.20924292032587158</v>
      </c>
    </row>
    <row r="131" spans="1:21" s="268" customFormat="1" ht="22.5" customHeight="1" x14ac:dyDescent="0.25">
      <c r="A131" s="269" t="s">
        <v>166</v>
      </c>
      <c r="B131" s="272"/>
      <c r="C131" s="264"/>
      <c r="D131" s="21"/>
      <c r="E131" s="21"/>
      <c r="F131" s="21"/>
      <c r="G131" s="21"/>
      <c r="H131" s="264"/>
      <c r="I131" s="264"/>
      <c r="J131" s="264"/>
      <c r="K131" s="21"/>
      <c r="L131" s="21"/>
      <c r="M131" s="21"/>
      <c r="N131" s="21"/>
      <c r="O131" s="21"/>
      <c r="P131" s="21"/>
      <c r="Q131" s="21"/>
      <c r="R131" s="21"/>
      <c r="S131" s="21"/>
      <c r="T131" s="264"/>
      <c r="U131" s="265" t="e">
        <v>#DIV/0!</v>
      </c>
    </row>
    <row r="132" spans="1:21" s="268" customFormat="1" ht="22.5" customHeight="1" x14ac:dyDescent="0.25">
      <c r="A132" s="266" t="s">
        <v>36</v>
      </c>
      <c r="B132" s="267" t="s">
        <v>285</v>
      </c>
      <c r="C132" s="264">
        <v>235202979</v>
      </c>
      <c r="D132" s="264">
        <v>104312829</v>
      </c>
      <c r="E132" s="264">
        <v>130890150</v>
      </c>
      <c r="F132" s="264">
        <v>0</v>
      </c>
      <c r="G132" s="264">
        <v>12210</v>
      </c>
      <c r="H132" s="264">
        <v>235190769</v>
      </c>
      <c r="I132" s="264">
        <v>171755132</v>
      </c>
      <c r="J132" s="264">
        <v>33814452</v>
      </c>
      <c r="K132" s="264">
        <v>29605904</v>
      </c>
      <c r="L132" s="264">
        <v>4208548</v>
      </c>
      <c r="M132" s="264">
        <v>0</v>
      </c>
      <c r="N132" s="264">
        <v>137940680</v>
      </c>
      <c r="O132" s="264">
        <v>0</v>
      </c>
      <c r="P132" s="264">
        <v>56194781</v>
      </c>
      <c r="Q132" s="264">
        <v>7240856</v>
      </c>
      <c r="R132" s="264">
        <v>0</v>
      </c>
      <c r="S132" s="264">
        <v>0</v>
      </c>
      <c r="T132" s="264">
        <v>201376317</v>
      </c>
      <c r="U132" s="265">
        <v>0.19687593381489177</v>
      </c>
    </row>
    <row r="133" spans="1:21" s="268" customFormat="1" ht="22.5" customHeight="1" x14ac:dyDescent="0.25">
      <c r="A133" s="269" t="s">
        <v>167</v>
      </c>
      <c r="B133" s="270" t="s">
        <v>206</v>
      </c>
      <c r="C133" s="264">
        <v>26852769</v>
      </c>
      <c r="D133" s="21">
        <v>22835046</v>
      </c>
      <c r="E133" s="21">
        <v>4017723</v>
      </c>
      <c r="F133" s="21"/>
      <c r="G133" s="21">
        <v>4410</v>
      </c>
      <c r="H133" s="264">
        <v>26848359</v>
      </c>
      <c r="I133" s="264">
        <v>13082160</v>
      </c>
      <c r="J133" s="264">
        <v>6256237</v>
      </c>
      <c r="K133" s="21">
        <v>6229397</v>
      </c>
      <c r="L133" s="21">
        <v>26840</v>
      </c>
      <c r="M133" s="21"/>
      <c r="N133" s="21">
        <v>6825923</v>
      </c>
      <c r="O133" s="21"/>
      <c r="P133" s="21">
        <v>9636199</v>
      </c>
      <c r="Q133" s="21">
        <v>4130000</v>
      </c>
      <c r="R133" s="21"/>
      <c r="S133" s="21"/>
      <c r="T133" s="264">
        <v>20592122</v>
      </c>
      <c r="U133" s="265">
        <v>0.47822660783846094</v>
      </c>
    </row>
    <row r="134" spans="1:21" s="268" customFormat="1" ht="22.5" customHeight="1" x14ac:dyDescent="0.25">
      <c r="A134" s="269" t="s">
        <v>168</v>
      </c>
      <c r="B134" s="270" t="s">
        <v>174</v>
      </c>
      <c r="C134" s="264">
        <v>53661084</v>
      </c>
      <c r="D134" s="21">
        <v>23688190</v>
      </c>
      <c r="E134" s="21">
        <v>29972894</v>
      </c>
      <c r="F134" s="21">
        <v>0</v>
      </c>
      <c r="G134" s="21"/>
      <c r="H134" s="264">
        <v>53661084</v>
      </c>
      <c r="I134" s="264">
        <v>38817293</v>
      </c>
      <c r="J134" s="264">
        <v>6566219</v>
      </c>
      <c r="K134" s="21">
        <v>3216219</v>
      </c>
      <c r="L134" s="21">
        <v>3350000</v>
      </c>
      <c r="M134" s="21"/>
      <c r="N134" s="21">
        <v>32251074</v>
      </c>
      <c r="O134" s="21"/>
      <c r="P134" s="21">
        <v>14843791</v>
      </c>
      <c r="Q134" s="21"/>
      <c r="R134" s="21"/>
      <c r="S134" s="21"/>
      <c r="T134" s="264">
        <v>47094865</v>
      </c>
      <c r="U134" s="265">
        <v>0.16915705585137017</v>
      </c>
    </row>
    <row r="135" spans="1:21" s="268" customFormat="1" ht="22.5" customHeight="1" x14ac:dyDescent="0.25">
      <c r="A135" s="269" t="s">
        <v>169</v>
      </c>
      <c r="B135" s="270" t="s">
        <v>176</v>
      </c>
      <c r="C135" s="264">
        <v>106562606</v>
      </c>
      <c r="D135" s="21">
        <v>21515475</v>
      </c>
      <c r="E135" s="21">
        <v>85047131</v>
      </c>
      <c r="F135" s="21"/>
      <c r="G135" s="21">
        <v>7500</v>
      </c>
      <c r="H135" s="264">
        <v>106555106</v>
      </c>
      <c r="I135" s="264">
        <v>98222641</v>
      </c>
      <c r="J135" s="264">
        <v>16622272</v>
      </c>
      <c r="K135" s="21">
        <v>15936589</v>
      </c>
      <c r="L135" s="21">
        <v>685683</v>
      </c>
      <c r="M135" s="21"/>
      <c r="N135" s="21">
        <v>81600369</v>
      </c>
      <c r="O135" s="21"/>
      <c r="P135" s="21">
        <v>8332465</v>
      </c>
      <c r="Q135" s="21"/>
      <c r="R135" s="21"/>
      <c r="S135" s="21"/>
      <c r="T135" s="264">
        <v>89932834</v>
      </c>
      <c r="U135" s="265">
        <v>0.16923055449099561</v>
      </c>
    </row>
    <row r="136" spans="1:21" s="268" customFormat="1" ht="22.5" customHeight="1" x14ac:dyDescent="0.25">
      <c r="A136" s="269" t="s">
        <v>170</v>
      </c>
      <c r="B136" s="270" t="s">
        <v>217</v>
      </c>
      <c r="C136" s="264">
        <v>36179311</v>
      </c>
      <c r="D136" s="21">
        <v>25878547</v>
      </c>
      <c r="E136" s="21">
        <v>10300764</v>
      </c>
      <c r="F136" s="21"/>
      <c r="G136" s="21">
        <v>300</v>
      </c>
      <c r="H136" s="264">
        <v>36179011</v>
      </c>
      <c r="I136" s="264">
        <v>18527713</v>
      </c>
      <c r="J136" s="264">
        <v>3951445</v>
      </c>
      <c r="K136" s="21">
        <v>3910445</v>
      </c>
      <c r="L136" s="21">
        <v>41000</v>
      </c>
      <c r="M136" s="21"/>
      <c r="N136" s="21">
        <v>14576268</v>
      </c>
      <c r="O136" s="21"/>
      <c r="P136" s="21">
        <v>14540442</v>
      </c>
      <c r="Q136" s="21">
        <v>3110856</v>
      </c>
      <c r="R136" s="21"/>
      <c r="S136" s="21"/>
      <c r="T136" s="264">
        <v>32227566</v>
      </c>
      <c r="U136" s="265">
        <v>0.21327213995596758</v>
      </c>
    </row>
    <row r="137" spans="1:21" s="268" customFormat="1" ht="22.5" customHeight="1" x14ac:dyDescent="0.25">
      <c r="A137" s="269" t="s">
        <v>171</v>
      </c>
      <c r="B137" s="270" t="s">
        <v>318</v>
      </c>
      <c r="C137" s="264">
        <v>11947209</v>
      </c>
      <c r="D137" s="21">
        <v>10395571</v>
      </c>
      <c r="E137" s="21">
        <v>1551638</v>
      </c>
      <c r="F137" s="21"/>
      <c r="G137" s="21"/>
      <c r="H137" s="264">
        <v>11947209</v>
      </c>
      <c r="I137" s="264">
        <v>3105325</v>
      </c>
      <c r="J137" s="264">
        <v>418279</v>
      </c>
      <c r="K137" s="21">
        <v>313254</v>
      </c>
      <c r="L137" s="21">
        <v>105025</v>
      </c>
      <c r="M137" s="21"/>
      <c r="N137" s="21">
        <v>2687046</v>
      </c>
      <c r="O137" s="21"/>
      <c r="P137" s="21">
        <v>8841884</v>
      </c>
      <c r="Q137" s="21"/>
      <c r="R137" s="21"/>
      <c r="S137" s="21"/>
      <c r="T137" s="264">
        <v>11528930</v>
      </c>
      <c r="U137" s="265">
        <v>0.13469733441749254</v>
      </c>
    </row>
    <row r="138" spans="1:21" s="268" customFormat="1" ht="22.5" customHeight="1" x14ac:dyDescent="0.25">
      <c r="A138" s="269" t="s">
        <v>172</v>
      </c>
      <c r="B138" s="270"/>
      <c r="C138" s="264"/>
      <c r="D138" s="21"/>
      <c r="E138" s="21"/>
      <c r="F138" s="21"/>
      <c r="G138" s="21"/>
      <c r="H138" s="264"/>
      <c r="I138" s="264"/>
      <c r="J138" s="264"/>
      <c r="K138" s="21"/>
      <c r="L138" s="21"/>
      <c r="M138" s="21"/>
      <c r="N138" s="21"/>
      <c r="O138" s="21"/>
      <c r="P138" s="21"/>
      <c r="Q138" s="21"/>
      <c r="R138" s="21"/>
      <c r="S138" s="21"/>
      <c r="T138" s="264"/>
      <c r="U138" s="265" t="e">
        <v>#DIV/0!</v>
      </c>
    </row>
    <row r="139" spans="1:21" s="268" customFormat="1" ht="22.5" customHeight="1" x14ac:dyDescent="0.25">
      <c r="A139" s="266" t="s">
        <v>35</v>
      </c>
      <c r="B139" s="267" t="s">
        <v>286</v>
      </c>
      <c r="C139" s="264">
        <v>9338595</v>
      </c>
      <c r="D139" s="264">
        <v>4273520</v>
      </c>
      <c r="E139" s="264">
        <v>5065075</v>
      </c>
      <c r="F139" s="264">
        <v>0</v>
      </c>
      <c r="G139" s="264">
        <v>0</v>
      </c>
      <c r="H139" s="264">
        <v>9338595</v>
      </c>
      <c r="I139" s="264">
        <v>5486884</v>
      </c>
      <c r="J139" s="264">
        <v>2798608</v>
      </c>
      <c r="K139" s="264">
        <v>2747808</v>
      </c>
      <c r="L139" s="264">
        <v>50800</v>
      </c>
      <c r="M139" s="264">
        <v>0</v>
      </c>
      <c r="N139" s="264">
        <v>2688276</v>
      </c>
      <c r="O139" s="264">
        <v>0</v>
      </c>
      <c r="P139" s="264">
        <v>1170611</v>
      </c>
      <c r="Q139" s="264">
        <v>2681100</v>
      </c>
      <c r="R139" s="264">
        <v>0</v>
      </c>
      <c r="S139" s="264">
        <v>0</v>
      </c>
      <c r="T139" s="264">
        <v>6539987</v>
      </c>
      <c r="U139" s="265">
        <v>0.51005415824354949</v>
      </c>
    </row>
    <row r="140" spans="1:21" s="268" customFormat="1" ht="22.5" customHeight="1" x14ac:dyDescent="0.25">
      <c r="A140" s="269" t="s">
        <v>197</v>
      </c>
      <c r="B140" s="270" t="s">
        <v>299</v>
      </c>
      <c r="C140" s="264">
        <v>2068608</v>
      </c>
      <c r="D140" s="21">
        <v>1099300</v>
      </c>
      <c r="E140" s="21">
        <v>969308</v>
      </c>
      <c r="F140" s="21">
        <v>0</v>
      </c>
      <c r="G140" s="21">
        <v>0</v>
      </c>
      <c r="H140" s="264">
        <v>2068608</v>
      </c>
      <c r="I140" s="264">
        <v>1968608</v>
      </c>
      <c r="J140" s="264">
        <v>1082378</v>
      </c>
      <c r="K140" s="21">
        <v>1082378</v>
      </c>
      <c r="L140" s="21">
        <v>0</v>
      </c>
      <c r="M140" s="21">
        <v>0</v>
      </c>
      <c r="N140" s="21">
        <v>886230</v>
      </c>
      <c r="O140" s="21">
        <v>0</v>
      </c>
      <c r="P140" s="21">
        <v>100000</v>
      </c>
      <c r="Q140" s="21">
        <v>0</v>
      </c>
      <c r="R140" s="21">
        <v>0</v>
      </c>
      <c r="S140" s="21">
        <v>0</v>
      </c>
      <c r="T140" s="264">
        <v>986230</v>
      </c>
      <c r="U140" s="265">
        <v>0.5498189583705847</v>
      </c>
    </row>
    <row r="141" spans="1:21" s="268" customFormat="1" ht="22.5" customHeight="1" x14ac:dyDescent="0.25">
      <c r="A141" s="269" t="s">
        <v>198</v>
      </c>
      <c r="B141" s="272" t="s">
        <v>235</v>
      </c>
      <c r="C141" s="264">
        <v>7225687</v>
      </c>
      <c r="D141" s="21">
        <v>3169020</v>
      </c>
      <c r="E141" s="21">
        <v>4056667</v>
      </c>
      <c r="F141" s="21">
        <v>0</v>
      </c>
      <c r="G141" s="21">
        <v>0</v>
      </c>
      <c r="H141" s="264">
        <v>7225687</v>
      </c>
      <c r="I141" s="264">
        <v>3479176</v>
      </c>
      <c r="J141" s="264">
        <v>1677330</v>
      </c>
      <c r="K141" s="21">
        <v>1626530</v>
      </c>
      <c r="L141" s="21">
        <v>50800</v>
      </c>
      <c r="M141" s="21">
        <v>0</v>
      </c>
      <c r="N141" s="21">
        <v>1801846</v>
      </c>
      <c r="O141" s="21">
        <v>0</v>
      </c>
      <c r="P141" s="21">
        <v>1065411</v>
      </c>
      <c r="Q141" s="21">
        <v>2681100</v>
      </c>
      <c r="R141" s="21">
        <v>0</v>
      </c>
      <c r="S141" s="21">
        <v>0</v>
      </c>
      <c r="T141" s="264">
        <v>5548357</v>
      </c>
      <c r="U141" s="265">
        <v>0.48210553303425868</v>
      </c>
    </row>
    <row r="142" spans="1:21" s="268" customFormat="1" ht="22.5" customHeight="1" x14ac:dyDescent="0.25">
      <c r="A142" s="269" t="s">
        <v>199</v>
      </c>
      <c r="B142" s="272" t="s">
        <v>319</v>
      </c>
      <c r="C142" s="264">
        <v>44300</v>
      </c>
      <c r="D142" s="21">
        <v>5200</v>
      </c>
      <c r="E142" s="21">
        <v>39100</v>
      </c>
      <c r="F142" s="21">
        <v>0</v>
      </c>
      <c r="G142" s="21">
        <v>0</v>
      </c>
      <c r="H142" s="264">
        <v>44300</v>
      </c>
      <c r="I142" s="264">
        <v>39100</v>
      </c>
      <c r="J142" s="264">
        <v>38900</v>
      </c>
      <c r="K142" s="21">
        <v>38900</v>
      </c>
      <c r="L142" s="21">
        <v>0</v>
      </c>
      <c r="M142" s="21">
        <v>0</v>
      </c>
      <c r="N142" s="21">
        <v>200</v>
      </c>
      <c r="O142" s="21">
        <v>0</v>
      </c>
      <c r="P142" s="21">
        <v>5200</v>
      </c>
      <c r="Q142" s="21">
        <v>0</v>
      </c>
      <c r="R142" s="21">
        <v>0</v>
      </c>
      <c r="S142" s="21">
        <v>0</v>
      </c>
      <c r="T142" s="264">
        <v>5400</v>
      </c>
      <c r="U142" s="265">
        <v>0.99488491048593353</v>
      </c>
    </row>
    <row r="143" spans="1:21" s="268" customFormat="1" ht="22.5" customHeight="1" x14ac:dyDescent="0.25">
      <c r="A143" s="269" t="s">
        <v>200</v>
      </c>
      <c r="B143" s="270"/>
      <c r="C143" s="264">
        <v>0</v>
      </c>
      <c r="D143" s="21"/>
      <c r="E143" s="21"/>
      <c r="F143" s="21"/>
      <c r="G143" s="21"/>
      <c r="H143" s="264">
        <v>0</v>
      </c>
      <c r="I143" s="264">
        <v>0</v>
      </c>
      <c r="J143" s="264">
        <v>0</v>
      </c>
      <c r="K143" s="21"/>
      <c r="L143" s="21"/>
      <c r="M143" s="21"/>
      <c r="N143" s="21"/>
      <c r="O143" s="21"/>
      <c r="P143" s="21"/>
      <c r="Q143" s="21"/>
      <c r="R143" s="21"/>
      <c r="S143" s="21"/>
      <c r="T143" s="264">
        <v>0</v>
      </c>
      <c r="U143" s="265" t="e">
        <v>#DIV/0!</v>
      </c>
    </row>
    <row r="144" spans="1:21" s="277" customFormat="1" ht="27" customHeight="1" x14ac:dyDescent="0.25">
      <c r="A144" s="274"/>
      <c r="B144" s="275"/>
      <c r="C144" s="275"/>
      <c r="D144" s="275"/>
      <c r="E144" s="275"/>
      <c r="F144" s="276"/>
      <c r="G144" s="276"/>
      <c r="H144" s="276"/>
      <c r="N144" s="278" t="s">
        <v>339</v>
      </c>
      <c r="O144" s="278"/>
      <c r="P144" s="279"/>
      <c r="Q144" s="279"/>
      <c r="R144" s="279"/>
      <c r="S144" s="279"/>
      <c r="T144" s="279"/>
      <c r="U144" s="279"/>
    </row>
    <row r="145" spans="1:21" ht="21" customHeight="1" x14ac:dyDescent="0.25">
      <c r="A145" s="280" t="s">
        <v>53</v>
      </c>
      <c r="B145" s="281"/>
      <c r="C145" s="281"/>
      <c r="D145" s="281"/>
      <c r="E145" s="281"/>
      <c r="F145" s="282"/>
      <c r="G145" s="282"/>
      <c r="H145" s="282"/>
      <c r="I145" s="239"/>
      <c r="J145" s="239"/>
      <c r="K145" s="239"/>
      <c r="L145" s="239"/>
      <c r="N145" s="283" t="s">
        <v>298</v>
      </c>
      <c r="O145" s="283"/>
      <c r="P145" s="283"/>
      <c r="Q145" s="283"/>
      <c r="R145" s="283"/>
      <c r="S145" s="283"/>
      <c r="T145" s="283"/>
      <c r="U145" s="283"/>
    </row>
    <row r="146" spans="1:21" ht="66.75" customHeight="1" x14ac:dyDescent="0.25">
      <c r="A146" s="284"/>
      <c r="B146" s="284"/>
      <c r="C146" s="284"/>
      <c r="D146" s="284"/>
      <c r="E146" s="284"/>
      <c r="I146" s="239"/>
      <c r="J146" s="239"/>
      <c r="K146" s="239"/>
      <c r="L146" s="239"/>
      <c r="P146" s="235"/>
      <c r="Q146" s="235"/>
      <c r="T146" s="235"/>
      <c r="U146" s="235"/>
    </row>
    <row r="147" spans="1:21" ht="21" customHeight="1" x14ac:dyDescent="0.25">
      <c r="A147" s="285" t="s">
        <v>250</v>
      </c>
      <c r="B147" s="285"/>
      <c r="C147" s="285"/>
      <c r="D147" s="285"/>
      <c r="E147" s="285"/>
      <c r="F147" s="286" t="s">
        <v>2</v>
      </c>
      <c r="G147" s="286"/>
      <c r="H147" s="286"/>
      <c r="I147" s="286"/>
      <c r="J147" s="286"/>
      <c r="K147" s="286"/>
      <c r="L147" s="286"/>
      <c r="M147" s="286"/>
      <c r="N147" s="287" t="s">
        <v>272</v>
      </c>
      <c r="O147" s="287"/>
      <c r="P147" s="287"/>
      <c r="Q147" s="287"/>
      <c r="R147" s="287"/>
      <c r="S147" s="287"/>
      <c r="T147" s="287"/>
      <c r="U147" s="287"/>
    </row>
    <row r="148" spans="1:21" s="288" customFormat="1" ht="21" customHeight="1" x14ac:dyDescent="0.25">
      <c r="M148" s="289"/>
      <c r="N148" s="289"/>
      <c r="O148" s="289"/>
      <c r="P148" s="289"/>
      <c r="Q148" s="289"/>
      <c r="R148" s="289"/>
      <c r="S148" s="289"/>
      <c r="T148" s="289"/>
      <c r="U148" s="289"/>
    </row>
    <row r="149" spans="1:21" s="288" customFormat="1" ht="21" customHeight="1" x14ac:dyDescent="0.25">
      <c r="M149" s="289"/>
      <c r="N149" s="289"/>
      <c r="O149" s="289"/>
      <c r="P149" s="289"/>
      <c r="Q149" s="289"/>
      <c r="R149" s="289"/>
      <c r="S149" s="289"/>
      <c r="T149" s="289"/>
      <c r="U149" s="289"/>
    </row>
  </sheetData>
  <sheetProtection formatCells="0" formatColumns="0" formatRows="0" insertRows="0" deleteRows="0"/>
  <mergeCells count="36">
    <mergeCell ref="A1:D1"/>
    <mergeCell ref="D3:E3"/>
    <mergeCell ref="F3:F7"/>
    <mergeCell ref="G3:G7"/>
    <mergeCell ref="T3:T7"/>
    <mergeCell ref="H3:H7"/>
    <mergeCell ref="P4:P7"/>
    <mergeCell ref="R4:R7"/>
    <mergeCell ref="I4:I7"/>
    <mergeCell ref="J5:J7"/>
    <mergeCell ref="N5:N7"/>
    <mergeCell ref="A3:A7"/>
    <mergeCell ref="C3:C7"/>
    <mergeCell ref="D4:D7"/>
    <mergeCell ref="B3:B7"/>
    <mergeCell ref="I3:S3"/>
    <mergeCell ref="A147:E147"/>
    <mergeCell ref="N147:U147"/>
    <mergeCell ref="A8:B8"/>
    <mergeCell ref="N144:U144"/>
    <mergeCell ref="A144:E144"/>
    <mergeCell ref="A145:E145"/>
    <mergeCell ref="N145:U145"/>
    <mergeCell ref="R1:U1"/>
    <mergeCell ref="E1:Q1"/>
    <mergeCell ref="U3:U7"/>
    <mergeCell ref="Q4:Q7"/>
    <mergeCell ref="R2:U2"/>
    <mergeCell ref="E4:E7"/>
    <mergeCell ref="J4:O4"/>
    <mergeCell ref="O5:O7"/>
    <mergeCell ref="K5:M5"/>
    <mergeCell ref="K6:K7"/>
    <mergeCell ref="L6:L7"/>
    <mergeCell ref="M6:M7"/>
    <mergeCell ref="S4:S7"/>
  </mergeCells>
  <pageMargins left="0.17" right="0.17" top="0.39" bottom="0.42" header="0.31496062992126" footer="0.31496062992126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6C1F-31E7-4BC8-A3F7-03F54E098AF4}">
  <dimension ref="A1:N29"/>
  <sheetViews>
    <sheetView view="pageBreakPreview" topLeftCell="A7" zoomScaleSheetLayoutView="100" workbookViewId="0">
      <selection activeCell="H17" sqref="H17"/>
    </sheetView>
  </sheetViews>
  <sheetFormatPr defaultColWidth="9" defaultRowHeight="15.75" x14ac:dyDescent="0.25"/>
  <cols>
    <col min="1" max="1" width="4.375" style="14" customWidth="1"/>
    <col min="2" max="2" width="28.25" style="14" customWidth="1"/>
    <col min="3" max="10" width="12.125" style="14" customWidth="1"/>
    <col min="11" max="11" width="42.125" style="14" customWidth="1"/>
    <col min="12" max="16384" width="9" style="14"/>
  </cols>
  <sheetData>
    <row r="1" spans="1:14" ht="58.5" customHeight="1" x14ac:dyDescent="0.25">
      <c r="A1" s="155" t="s">
        <v>342</v>
      </c>
      <c r="B1" s="155"/>
      <c r="C1" s="147" t="s">
        <v>363</v>
      </c>
      <c r="D1" s="147"/>
      <c r="E1" s="147"/>
      <c r="F1" s="147"/>
      <c r="G1" s="147"/>
      <c r="H1" s="156" t="s">
        <v>65</v>
      </c>
      <c r="I1" s="156"/>
      <c r="J1" s="156"/>
      <c r="K1" s="11"/>
      <c r="L1"/>
    </row>
    <row r="2" spans="1:14" ht="17.25" customHeight="1" x14ac:dyDescent="0.25">
      <c r="B2" s="15"/>
      <c r="E2" s="24"/>
      <c r="H2" s="157" t="s">
        <v>343</v>
      </c>
      <c r="I2" s="157"/>
      <c r="J2" s="157"/>
      <c r="K2" s="12"/>
      <c r="L2" s="12"/>
    </row>
    <row r="3" spans="1:14" ht="29.25" customHeight="1" x14ac:dyDescent="0.25">
      <c r="A3" s="158" t="s">
        <v>45</v>
      </c>
      <c r="B3" s="158" t="s">
        <v>46</v>
      </c>
      <c r="C3" s="141" t="s">
        <v>344</v>
      </c>
      <c r="D3" s="141"/>
      <c r="E3" s="141" t="s">
        <v>345</v>
      </c>
      <c r="F3" s="141"/>
      <c r="G3" s="141" t="s">
        <v>346</v>
      </c>
      <c r="H3" s="141"/>
      <c r="I3" s="141" t="s">
        <v>347</v>
      </c>
      <c r="J3" s="141"/>
      <c r="K3" s="12"/>
      <c r="L3" s="12"/>
    </row>
    <row r="4" spans="1:14" ht="9" customHeight="1" x14ac:dyDescent="0.25">
      <c r="A4" s="159"/>
      <c r="B4" s="159"/>
      <c r="C4" s="142" t="s">
        <v>348</v>
      </c>
      <c r="D4" s="142" t="s">
        <v>349</v>
      </c>
      <c r="E4" s="142" t="s">
        <v>348</v>
      </c>
      <c r="F4" s="142" t="s">
        <v>349</v>
      </c>
      <c r="G4" s="142" t="s">
        <v>348</v>
      </c>
      <c r="H4" s="142" t="s">
        <v>349</v>
      </c>
      <c r="I4" s="142" t="s">
        <v>348</v>
      </c>
      <c r="J4" s="142" t="s">
        <v>349</v>
      </c>
      <c r="K4" s="161"/>
    </row>
    <row r="5" spans="1:14" ht="9" customHeight="1" x14ac:dyDescent="0.25">
      <c r="A5" s="159"/>
      <c r="B5" s="159"/>
      <c r="C5" s="143"/>
      <c r="D5" s="143"/>
      <c r="E5" s="143"/>
      <c r="F5" s="143"/>
      <c r="G5" s="143"/>
      <c r="H5" s="143"/>
      <c r="I5" s="143"/>
      <c r="J5" s="143"/>
      <c r="K5" s="161"/>
    </row>
    <row r="6" spans="1:14" ht="9" customHeight="1" x14ac:dyDescent="0.25">
      <c r="A6" s="159"/>
      <c r="B6" s="159"/>
      <c r="C6" s="143"/>
      <c r="D6" s="143"/>
      <c r="E6" s="143"/>
      <c r="F6" s="143"/>
      <c r="G6" s="143"/>
      <c r="H6" s="143"/>
      <c r="I6" s="143"/>
      <c r="J6" s="143"/>
      <c r="K6" s="161"/>
    </row>
    <row r="7" spans="1:14" ht="9" customHeight="1" x14ac:dyDescent="0.25">
      <c r="A7" s="160"/>
      <c r="B7" s="160"/>
      <c r="C7" s="144"/>
      <c r="D7" s="144"/>
      <c r="E7" s="144"/>
      <c r="F7" s="144"/>
      <c r="G7" s="144"/>
      <c r="H7" s="144"/>
      <c r="I7" s="144"/>
      <c r="J7" s="144"/>
      <c r="K7" s="161"/>
    </row>
    <row r="8" spans="1:14" x14ac:dyDescent="0.25">
      <c r="A8" s="162" t="s">
        <v>3</v>
      </c>
      <c r="B8" s="163"/>
      <c r="C8" s="25">
        <v>1</v>
      </c>
      <c r="D8" s="25">
        <v>2</v>
      </c>
      <c r="E8" s="25">
        <v>3</v>
      </c>
      <c r="F8" s="25">
        <v>4</v>
      </c>
      <c r="G8" s="25">
        <v>5</v>
      </c>
      <c r="H8" s="25">
        <v>6</v>
      </c>
      <c r="I8" s="25">
        <v>7</v>
      </c>
      <c r="J8" s="25">
        <v>8</v>
      </c>
    </row>
    <row r="9" spans="1:14" s="23" customFormat="1" ht="15.75" customHeight="1" x14ac:dyDescent="0.25">
      <c r="A9" s="26"/>
      <c r="B9" s="26" t="s">
        <v>6</v>
      </c>
      <c r="C9" s="27">
        <v>3</v>
      </c>
      <c r="D9" s="27">
        <v>19575</v>
      </c>
      <c r="E9" s="27">
        <v>3</v>
      </c>
      <c r="F9" s="27">
        <v>19575</v>
      </c>
      <c r="G9" s="27">
        <v>0</v>
      </c>
      <c r="H9" s="27">
        <v>37139</v>
      </c>
      <c r="I9" s="27">
        <v>0</v>
      </c>
      <c r="J9" s="27">
        <v>37139</v>
      </c>
    </row>
    <row r="10" spans="1:14" s="23" customFormat="1" ht="15.75" customHeight="1" x14ac:dyDescent="0.25">
      <c r="A10" s="28">
        <v>1</v>
      </c>
      <c r="B10" s="29" t="s">
        <v>329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</row>
    <row r="11" spans="1:14" s="23" customFormat="1" ht="15.75" customHeight="1" x14ac:dyDescent="0.25">
      <c r="A11" s="28">
        <v>2</v>
      </c>
      <c r="B11" s="29" t="s">
        <v>350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</row>
    <row r="12" spans="1:14" s="23" customFormat="1" ht="15.75" customHeight="1" x14ac:dyDescent="0.25">
      <c r="A12" s="13">
        <v>3</v>
      </c>
      <c r="B12" s="29" t="s">
        <v>351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</row>
    <row r="13" spans="1:14" s="23" customFormat="1" ht="15.75" customHeight="1" x14ac:dyDescent="0.25">
      <c r="A13" s="13">
        <v>4</v>
      </c>
      <c r="B13" s="29" t="s">
        <v>352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N13" s="30"/>
    </row>
    <row r="14" spans="1:14" s="23" customFormat="1" ht="15.75" customHeight="1" x14ac:dyDescent="0.25">
      <c r="A14" s="13">
        <v>5</v>
      </c>
      <c r="B14" s="29" t="s">
        <v>353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N14" s="30"/>
    </row>
    <row r="15" spans="1:14" s="23" customFormat="1" ht="15.75" customHeight="1" x14ac:dyDescent="0.25">
      <c r="A15" s="13">
        <v>6</v>
      </c>
      <c r="B15" s="29" t="s">
        <v>354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N15" s="30"/>
    </row>
    <row r="16" spans="1:14" s="23" customFormat="1" ht="15.75" customHeight="1" x14ac:dyDescent="0.25">
      <c r="A16" s="13">
        <v>7</v>
      </c>
      <c r="B16" s="29" t="s">
        <v>355</v>
      </c>
      <c r="C16" s="27">
        <v>2</v>
      </c>
      <c r="D16" s="27">
        <v>11175</v>
      </c>
      <c r="E16" s="27">
        <v>2</v>
      </c>
      <c r="F16" s="27">
        <v>11175</v>
      </c>
      <c r="G16" s="27">
        <v>0</v>
      </c>
      <c r="H16" s="27">
        <v>37139</v>
      </c>
      <c r="I16" s="27">
        <v>0</v>
      </c>
      <c r="J16" s="27">
        <v>37139</v>
      </c>
      <c r="N16" s="30"/>
    </row>
    <row r="17" spans="1:14" s="23" customFormat="1" ht="15.75" customHeight="1" x14ac:dyDescent="0.25">
      <c r="A17" s="13">
        <v>8</v>
      </c>
      <c r="B17" s="29" t="s">
        <v>356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N17" s="30"/>
    </row>
    <row r="18" spans="1:14" s="23" customFormat="1" ht="15.75" customHeight="1" x14ac:dyDescent="0.25">
      <c r="A18" s="13">
        <v>9</v>
      </c>
      <c r="B18" s="29" t="s">
        <v>357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N18" s="30"/>
    </row>
    <row r="19" spans="1:14" s="23" customFormat="1" ht="15.75" customHeight="1" x14ac:dyDescent="0.25">
      <c r="A19" s="13">
        <v>10</v>
      </c>
      <c r="B19" s="29" t="s">
        <v>358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N19" s="30"/>
    </row>
    <row r="20" spans="1:14" s="23" customFormat="1" ht="15.75" customHeight="1" x14ac:dyDescent="0.25">
      <c r="A20" s="13">
        <v>11</v>
      </c>
      <c r="B20" s="29" t="s">
        <v>359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N20" s="30"/>
    </row>
    <row r="21" spans="1:14" s="23" customFormat="1" ht="15.75" customHeight="1" x14ac:dyDescent="0.25">
      <c r="A21" s="13">
        <v>12</v>
      </c>
      <c r="B21" s="29" t="s">
        <v>360</v>
      </c>
      <c r="C21" s="27">
        <v>1</v>
      </c>
      <c r="D21" s="27">
        <v>8400</v>
      </c>
      <c r="E21" s="27">
        <v>1</v>
      </c>
      <c r="F21" s="27">
        <v>8400</v>
      </c>
      <c r="G21" s="27">
        <v>0</v>
      </c>
      <c r="H21" s="27">
        <v>0</v>
      </c>
      <c r="I21" s="27">
        <v>0</v>
      </c>
      <c r="J21" s="27">
        <v>0</v>
      </c>
      <c r="N21" s="30"/>
    </row>
    <row r="22" spans="1:14" s="23" customFormat="1" ht="15.75" customHeight="1" x14ac:dyDescent="0.25">
      <c r="A22" s="13">
        <v>13</v>
      </c>
      <c r="B22" s="29" t="s">
        <v>361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N22" s="30"/>
    </row>
    <row r="23" spans="1:14" s="23" customFormat="1" ht="15.75" customHeight="1" x14ac:dyDescent="0.25">
      <c r="A23" s="13">
        <v>14</v>
      </c>
      <c r="B23" s="29" t="s">
        <v>362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N23" s="30"/>
    </row>
    <row r="24" spans="1:14" s="33" customFormat="1" ht="22.5" customHeight="1" x14ac:dyDescent="0.25">
      <c r="A24" s="164"/>
      <c r="B24" s="164"/>
      <c r="C24" s="164"/>
      <c r="D24" s="31"/>
      <c r="E24" s="164" t="s">
        <v>339</v>
      </c>
      <c r="F24" s="164"/>
      <c r="G24" s="164"/>
      <c r="H24" s="164"/>
      <c r="I24" s="164"/>
      <c r="J24" s="164"/>
      <c r="K24" s="32"/>
    </row>
    <row r="25" spans="1:14" ht="21.75" customHeight="1" x14ac:dyDescent="0.25">
      <c r="A25" s="165" t="s">
        <v>364</v>
      </c>
      <c r="B25" s="165"/>
      <c r="C25" s="165"/>
      <c r="D25" s="35"/>
      <c r="E25" s="165" t="str">
        <f>[4]TT!C5</f>
        <v>TRƯỞNG THI HÀNH ÁN DÂN SỰ</v>
      </c>
      <c r="F25" s="165"/>
      <c r="G25" s="165"/>
      <c r="H25" s="165"/>
      <c r="I25" s="165"/>
      <c r="J25" s="165"/>
    </row>
    <row r="26" spans="1:14" ht="16.5" x14ac:dyDescent="0.25">
      <c r="B26" s="36"/>
      <c r="C26" s="36"/>
      <c r="D26" s="35"/>
      <c r="E26" s="35"/>
      <c r="F26" s="35"/>
      <c r="G26" s="36"/>
      <c r="H26" s="36"/>
      <c r="I26" s="36"/>
      <c r="J26" s="36"/>
    </row>
    <row r="27" spans="1:14" ht="16.5" x14ac:dyDescent="0.25">
      <c r="B27" s="36"/>
      <c r="C27" s="36"/>
      <c r="D27" s="35"/>
      <c r="E27" s="35"/>
      <c r="F27" s="35"/>
      <c r="G27" s="36"/>
      <c r="H27" s="36"/>
      <c r="I27" s="36"/>
      <c r="J27" s="36"/>
    </row>
    <row r="28" spans="1:14" ht="50.25" customHeight="1" x14ac:dyDescent="0.25">
      <c r="B28" s="36"/>
      <c r="C28" s="36"/>
      <c r="D28" s="35"/>
      <c r="E28" s="35"/>
      <c r="F28" s="35"/>
      <c r="G28" s="36"/>
      <c r="H28" s="36"/>
      <c r="I28" s="36"/>
      <c r="J28" s="36"/>
    </row>
    <row r="29" spans="1:14" ht="16.5" x14ac:dyDescent="0.25">
      <c r="A29" s="165" t="str">
        <f>[4]TT!C6</f>
        <v>Đào Tuấn Linh</v>
      </c>
      <c r="B29" s="165"/>
      <c r="C29" s="165"/>
      <c r="D29" s="35"/>
      <c r="E29" s="165" t="str">
        <f>[4]TT!C3</f>
        <v>Trần Văn Dũng</v>
      </c>
      <c r="F29" s="165"/>
      <c r="G29" s="165"/>
      <c r="H29" s="165"/>
      <c r="I29" s="165"/>
      <c r="J29" s="165"/>
    </row>
  </sheetData>
  <sheetProtection formatCells="0" formatColumns="0" formatRows="0" insertRows="0" deleteRows="0"/>
  <mergeCells count="26">
    <mergeCell ref="A25:C25"/>
    <mergeCell ref="E25:J25"/>
    <mergeCell ref="A29:C29"/>
    <mergeCell ref="E29:J29"/>
    <mergeCell ref="I4:I7"/>
    <mergeCell ref="J4:J7"/>
    <mergeCell ref="K4:K7"/>
    <mergeCell ref="A8:B8"/>
    <mergeCell ref="A24:C24"/>
    <mergeCell ref="E24:J24"/>
    <mergeCell ref="C4:C7"/>
    <mergeCell ref="D4:D7"/>
    <mergeCell ref="E4:E7"/>
    <mergeCell ref="F4:F7"/>
    <mergeCell ref="G4:G7"/>
    <mergeCell ref="H4:H7"/>
    <mergeCell ref="A1:B1"/>
    <mergeCell ref="C1:G1"/>
    <mergeCell ref="H1:J1"/>
    <mergeCell ref="H2:J2"/>
    <mergeCell ref="A3:A7"/>
    <mergeCell ref="B3:B7"/>
    <mergeCell ref="C3:D3"/>
    <mergeCell ref="E3:F3"/>
    <mergeCell ref="G3:H3"/>
    <mergeCell ref="I3:J3"/>
  </mergeCells>
  <pageMargins left="0.38" right="0.31496062992126" top="0.39" bottom="0.42" header="0.31496062992126" footer="0.31496062992126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4"/>
  <dimension ref="A1:L30"/>
  <sheetViews>
    <sheetView view="pageBreakPreview" topLeftCell="A10" zoomScale="80" zoomScaleSheetLayoutView="80" workbookViewId="0">
      <selection activeCell="O4" sqref="O4"/>
    </sheetView>
  </sheetViews>
  <sheetFormatPr defaultColWidth="9" defaultRowHeight="15.75" x14ac:dyDescent="0.25"/>
  <cols>
    <col min="1" max="1" width="4.375" style="235" customWidth="1"/>
    <col min="2" max="2" width="16.75" style="235" customWidth="1"/>
    <col min="3" max="3" width="15.25" style="235" customWidth="1"/>
    <col min="4" max="4" width="18.125" style="235" customWidth="1"/>
    <col min="5" max="6" width="16.625" style="235" customWidth="1"/>
    <col min="7" max="9" width="13.75" style="235" customWidth="1"/>
    <col min="10" max="10" width="19.5" style="235" customWidth="1"/>
    <col min="11" max="11" width="30.75" style="235" customWidth="1"/>
    <col min="12" max="16384" width="9" style="235"/>
  </cols>
  <sheetData>
    <row r="1" spans="1:12" ht="69" customHeight="1" x14ac:dyDescent="0.25">
      <c r="A1" s="233" t="s">
        <v>74</v>
      </c>
      <c r="B1" s="233"/>
      <c r="C1" s="233"/>
      <c r="D1" s="234" t="s">
        <v>365</v>
      </c>
      <c r="E1" s="234"/>
      <c r="F1" s="234"/>
      <c r="G1" s="316" t="str">
        <f>TT!C2</f>
        <v xml:space="preserve">Đơn vị, người báo cáo: 
Đơn vị nhận báo cáo: </v>
      </c>
      <c r="H1" s="316"/>
      <c r="I1" s="316"/>
      <c r="J1" s="317" t="s">
        <v>96</v>
      </c>
      <c r="K1" s="317" t="s">
        <v>99</v>
      </c>
    </row>
    <row r="2" spans="1:12" ht="20.25" customHeight="1" x14ac:dyDescent="0.25">
      <c r="B2" s="236"/>
      <c r="C2" s="236"/>
      <c r="D2" s="318"/>
      <c r="E2" s="318"/>
      <c r="F2" s="319"/>
      <c r="G2" s="319"/>
      <c r="H2" s="290" t="s">
        <v>41</v>
      </c>
      <c r="I2" s="290"/>
      <c r="J2" s="320" t="s">
        <v>97</v>
      </c>
      <c r="K2" s="320" t="s">
        <v>100</v>
      </c>
    </row>
    <row r="3" spans="1:12" s="322" customFormat="1" ht="15.75" customHeight="1" x14ac:dyDescent="0.2">
      <c r="A3" s="248" t="s">
        <v>45</v>
      </c>
      <c r="B3" s="248" t="s">
        <v>46</v>
      </c>
      <c r="C3" s="321" t="s">
        <v>75</v>
      </c>
      <c r="D3" s="243" t="s">
        <v>69</v>
      </c>
      <c r="E3" s="243" t="s">
        <v>4</v>
      </c>
      <c r="F3" s="243"/>
      <c r="G3" s="243" t="s">
        <v>70</v>
      </c>
      <c r="H3" s="243" t="s">
        <v>4</v>
      </c>
      <c r="I3" s="243"/>
      <c r="J3" s="320" t="s">
        <v>98</v>
      </c>
      <c r="K3" s="320" t="s">
        <v>95</v>
      </c>
    </row>
    <row r="4" spans="1:12" s="322" customFormat="1" ht="15.75" customHeight="1" x14ac:dyDescent="0.25">
      <c r="A4" s="254"/>
      <c r="B4" s="254"/>
      <c r="C4" s="321"/>
      <c r="D4" s="243"/>
      <c r="E4" s="243" t="s">
        <v>50</v>
      </c>
      <c r="F4" s="243" t="s">
        <v>51</v>
      </c>
      <c r="G4" s="243"/>
      <c r="H4" s="243" t="s">
        <v>63</v>
      </c>
      <c r="I4" s="243" t="s">
        <v>64</v>
      </c>
      <c r="J4" s="320" t="s">
        <v>101</v>
      </c>
      <c r="K4" s="323"/>
    </row>
    <row r="5" spans="1:12" s="322" customFormat="1" ht="15.75" customHeight="1" x14ac:dyDescent="0.2">
      <c r="A5" s="254"/>
      <c r="B5" s="254"/>
      <c r="C5" s="321"/>
      <c r="D5" s="243"/>
      <c r="E5" s="243"/>
      <c r="F5" s="243"/>
      <c r="G5" s="243"/>
      <c r="H5" s="243"/>
      <c r="I5" s="243"/>
      <c r="K5" s="320"/>
    </row>
    <row r="6" spans="1:12" s="322" customFormat="1" ht="20.25" customHeight="1" x14ac:dyDescent="0.2">
      <c r="A6" s="254"/>
      <c r="B6" s="254"/>
      <c r="C6" s="321"/>
      <c r="D6" s="243"/>
      <c r="E6" s="243"/>
      <c r="F6" s="243"/>
      <c r="G6" s="243"/>
      <c r="H6" s="243"/>
      <c r="I6" s="243"/>
      <c r="K6" s="320"/>
    </row>
    <row r="7" spans="1:12" s="322" customFormat="1" ht="21.75" customHeight="1" x14ac:dyDescent="0.2">
      <c r="A7" s="257"/>
      <c r="B7" s="257"/>
      <c r="C7" s="321"/>
      <c r="D7" s="243"/>
      <c r="E7" s="243"/>
      <c r="F7" s="243"/>
      <c r="G7" s="243"/>
      <c r="H7" s="243"/>
      <c r="I7" s="243"/>
      <c r="J7" s="324" t="s">
        <v>103</v>
      </c>
      <c r="K7" s="325"/>
      <c r="L7" s="325"/>
    </row>
    <row r="8" spans="1:12" ht="15.75" customHeight="1" x14ac:dyDescent="0.25">
      <c r="A8" s="244" t="s">
        <v>3</v>
      </c>
      <c r="B8" s="246"/>
      <c r="C8" s="326" t="s">
        <v>7</v>
      </c>
      <c r="D8" s="326" t="s">
        <v>8</v>
      </c>
      <c r="E8" s="326" t="s">
        <v>12</v>
      </c>
      <c r="F8" s="326" t="s">
        <v>13</v>
      </c>
      <c r="G8" s="326" t="s">
        <v>14</v>
      </c>
      <c r="H8" s="326" t="s">
        <v>15</v>
      </c>
      <c r="I8" s="326" t="s">
        <v>16</v>
      </c>
      <c r="J8" s="123"/>
      <c r="K8" s="123"/>
    </row>
    <row r="9" spans="1:12" s="268" customFormat="1" ht="24.75" customHeight="1" x14ac:dyDescent="0.25">
      <c r="A9" s="327"/>
      <c r="B9" s="327" t="s">
        <v>5</v>
      </c>
      <c r="C9" s="27">
        <f>C10+C11</f>
        <v>105</v>
      </c>
      <c r="D9" s="27">
        <f t="shared" ref="D9:I9" si="0">D10+D11</f>
        <v>182</v>
      </c>
      <c r="E9" s="27">
        <f t="shared" si="0"/>
        <v>167</v>
      </c>
      <c r="F9" s="27">
        <f t="shared" si="0"/>
        <v>15</v>
      </c>
      <c r="G9" s="27">
        <f t="shared" si="0"/>
        <v>182</v>
      </c>
      <c r="H9" s="27">
        <f t="shared" si="0"/>
        <v>109</v>
      </c>
      <c r="I9" s="27">
        <f t="shared" si="0"/>
        <v>73</v>
      </c>
      <c r="J9" s="22">
        <f>D9-E9-F9</f>
        <v>0</v>
      </c>
      <c r="K9" s="22">
        <f>G9-H9-I9</f>
        <v>0</v>
      </c>
      <c r="L9" s="22">
        <f>D9-G9</f>
        <v>0</v>
      </c>
    </row>
    <row r="10" spans="1:12" s="268" customFormat="1" ht="24.75" customHeight="1" x14ac:dyDescent="0.25">
      <c r="A10" s="328" t="s">
        <v>0</v>
      </c>
      <c r="B10" s="329" t="s">
        <v>329</v>
      </c>
      <c r="C10" s="330">
        <v>4</v>
      </c>
      <c r="D10" s="27">
        <f t="shared" ref="D10" si="1">E10+F10</f>
        <v>18</v>
      </c>
      <c r="E10" s="27">
        <v>16</v>
      </c>
      <c r="F10" s="27">
        <v>2</v>
      </c>
      <c r="G10" s="27">
        <f t="shared" ref="G10" si="2">H10+I10</f>
        <v>18</v>
      </c>
      <c r="H10" s="27">
        <v>16</v>
      </c>
      <c r="I10" s="27">
        <v>2</v>
      </c>
      <c r="J10" s="22">
        <f t="shared" ref="J10:J24" si="3">D10-E10-F10</f>
        <v>0</v>
      </c>
      <c r="K10" s="22">
        <f t="shared" ref="K10:K24" si="4">G10-H10-I10</f>
        <v>0</v>
      </c>
      <c r="L10" s="22">
        <f t="shared" ref="L10:L24" si="5">D10-G10</f>
        <v>0</v>
      </c>
    </row>
    <row r="11" spans="1:12" s="268" customFormat="1" ht="24.75" customHeight="1" x14ac:dyDescent="0.25">
      <c r="A11" s="331" t="s">
        <v>1</v>
      </c>
      <c r="B11" s="329" t="s">
        <v>328</v>
      </c>
      <c r="C11" s="330">
        <f t="shared" ref="C11:I11" si="6">SUM(C12:C24)</f>
        <v>101</v>
      </c>
      <c r="D11" s="330">
        <f t="shared" si="6"/>
        <v>164</v>
      </c>
      <c r="E11" s="330">
        <f t="shared" si="6"/>
        <v>151</v>
      </c>
      <c r="F11" s="330">
        <f t="shared" si="6"/>
        <v>13</v>
      </c>
      <c r="G11" s="330">
        <f t="shared" si="6"/>
        <v>164</v>
      </c>
      <c r="H11" s="330">
        <f t="shared" si="6"/>
        <v>93</v>
      </c>
      <c r="I11" s="330">
        <f t="shared" si="6"/>
        <v>71</v>
      </c>
      <c r="J11" s="22">
        <f t="shared" si="3"/>
        <v>0</v>
      </c>
      <c r="K11" s="22">
        <f t="shared" si="4"/>
        <v>0</v>
      </c>
      <c r="L11" s="22">
        <f t="shared" si="5"/>
        <v>0</v>
      </c>
    </row>
    <row r="12" spans="1:12" s="268" customFormat="1" ht="24.75" customHeight="1" x14ac:dyDescent="0.25">
      <c r="A12" s="332">
        <v>1</v>
      </c>
      <c r="B12" s="333" t="s">
        <v>259</v>
      </c>
      <c r="C12" s="334">
        <v>29</v>
      </c>
      <c r="D12" s="27">
        <v>27</v>
      </c>
      <c r="E12" s="27">
        <v>25</v>
      </c>
      <c r="F12" s="27">
        <v>2</v>
      </c>
      <c r="G12" s="27">
        <v>27</v>
      </c>
      <c r="H12" s="27">
        <v>18</v>
      </c>
      <c r="I12" s="27">
        <v>9</v>
      </c>
      <c r="J12" s="22">
        <f t="shared" si="3"/>
        <v>0</v>
      </c>
      <c r="K12" s="22">
        <f t="shared" si="4"/>
        <v>0</v>
      </c>
      <c r="L12" s="22">
        <f t="shared" si="5"/>
        <v>0</v>
      </c>
    </row>
    <row r="13" spans="1:12" s="268" customFormat="1" ht="24.75" customHeight="1" x14ac:dyDescent="0.25">
      <c r="A13" s="332">
        <v>2</v>
      </c>
      <c r="B13" s="333" t="s">
        <v>260</v>
      </c>
      <c r="C13" s="334">
        <v>5</v>
      </c>
      <c r="D13" s="27">
        <v>8</v>
      </c>
      <c r="E13" s="27">
        <v>8</v>
      </c>
      <c r="F13" s="27">
        <v>0</v>
      </c>
      <c r="G13" s="27">
        <v>8</v>
      </c>
      <c r="H13" s="27">
        <v>2</v>
      </c>
      <c r="I13" s="27">
        <v>6</v>
      </c>
      <c r="J13" s="22">
        <f t="shared" si="3"/>
        <v>0</v>
      </c>
      <c r="K13" s="22">
        <f t="shared" si="4"/>
        <v>0</v>
      </c>
      <c r="L13" s="22">
        <f t="shared" si="5"/>
        <v>0</v>
      </c>
    </row>
    <row r="14" spans="1:12" s="268" customFormat="1" ht="24.75" customHeight="1" x14ac:dyDescent="0.25">
      <c r="A14" s="332">
        <v>3</v>
      </c>
      <c r="B14" s="333" t="s">
        <v>261</v>
      </c>
      <c r="C14" s="334">
        <v>15</v>
      </c>
      <c r="D14" s="27">
        <v>10</v>
      </c>
      <c r="E14" s="27">
        <v>9</v>
      </c>
      <c r="F14" s="27">
        <v>1</v>
      </c>
      <c r="G14" s="27">
        <v>10</v>
      </c>
      <c r="H14" s="27">
        <v>5</v>
      </c>
      <c r="I14" s="27">
        <v>5</v>
      </c>
      <c r="J14" s="22">
        <f t="shared" si="3"/>
        <v>0</v>
      </c>
      <c r="K14" s="22">
        <f t="shared" si="4"/>
        <v>0</v>
      </c>
      <c r="L14" s="22">
        <f t="shared" si="5"/>
        <v>0</v>
      </c>
    </row>
    <row r="15" spans="1:12" s="268" customFormat="1" ht="24.75" customHeight="1" x14ac:dyDescent="0.25">
      <c r="A15" s="332">
        <v>4</v>
      </c>
      <c r="B15" s="333" t="s">
        <v>262</v>
      </c>
      <c r="C15" s="334">
        <v>3</v>
      </c>
      <c r="D15" s="27">
        <v>10</v>
      </c>
      <c r="E15" s="27">
        <v>10</v>
      </c>
      <c r="F15" s="27">
        <v>0</v>
      </c>
      <c r="G15" s="27">
        <v>10</v>
      </c>
      <c r="H15" s="27">
        <v>6</v>
      </c>
      <c r="I15" s="27">
        <v>4</v>
      </c>
      <c r="J15" s="22">
        <f t="shared" si="3"/>
        <v>0</v>
      </c>
      <c r="K15" s="22">
        <f t="shared" si="4"/>
        <v>0</v>
      </c>
      <c r="L15" s="22">
        <f t="shared" si="5"/>
        <v>0</v>
      </c>
    </row>
    <row r="16" spans="1:12" s="268" customFormat="1" ht="24.75" customHeight="1" x14ac:dyDescent="0.25">
      <c r="A16" s="332">
        <v>5</v>
      </c>
      <c r="B16" s="333" t="s">
        <v>263</v>
      </c>
      <c r="C16" s="334">
        <v>9</v>
      </c>
      <c r="D16" s="27">
        <v>1</v>
      </c>
      <c r="E16" s="27">
        <v>1</v>
      </c>
      <c r="F16" s="27">
        <v>0</v>
      </c>
      <c r="G16" s="27">
        <v>1</v>
      </c>
      <c r="H16" s="27">
        <v>0</v>
      </c>
      <c r="I16" s="27">
        <v>1</v>
      </c>
      <c r="J16" s="22">
        <f t="shared" si="3"/>
        <v>0</v>
      </c>
      <c r="K16" s="22">
        <f t="shared" si="4"/>
        <v>0</v>
      </c>
      <c r="L16" s="22">
        <f t="shared" si="5"/>
        <v>0</v>
      </c>
    </row>
    <row r="17" spans="1:12" s="268" customFormat="1" ht="24.75" customHeight="1" x14ac:dyDescent="0.25">
      <c r="A17" s="332">
        <v>6</v>
      </c>
      <c r="B17" s="333" t="s">
        <v>264</v>
      </c>
      <c r="C17" s="334">
        <v>5</v>
      </c>
      <c r="D17" s="27">
        <v>10</v>
      </c>
      <c r="E17" s="27">
        <v>8</v>
      </c>
      <c r="F17" s="27">
        <v>2</v>
      </c>
      <c r="G17" s="27">
        <v>10</v>
      </c>
      <c r="H17" s="27">
        <v>6</v>
      </c>
      <c r="I17" s="27">
        <v>4</v>
      </c>
      <c r="J17" s="22">
        <f t="shared" si="3"/>
        <v>0</v>
      </c>
      <c r="K17" s="22">
        <f t="shared" si="4"/>
        <v>0</v>
      </c>
      <c r="L17" s="22">
        <f t="shared" si="5"/>
        <v>0</v>
      </c>
    </row>
    <row r="18" spans="1:12" s="268" customFormat="1" ht="24.75" customHeight="1" x14ac:dyDescent="0.25">
      <c r="A18" s="332">
        <v>7</v>
      </c>
      <c r="B18" s="333" t="s">
        <v>265</v>
      </c>
      <c r="C18" s="334">
        <v>9</v>
      </c>
      <c r="D18" s="27">
        <v>4</v>
      </c>
      <c r="E18" s="27">
        <v>4</v>
      </c>
      <c r="F18" s="27">
        <v>0</v>
      </c>
      <c r="G18" s="27">
        <v>4</v>
      </c>
      <c r="H18" s="27">
        <v>1</v>
      </c>
      <c r="I18" s="27">
        <v>3</v>
      </c>
      <c r="J18" s="22">
        <f t="shared" si="3"/>
        <v>0</v>
      </c>
      <c r="K18" s="22">
        <f t="shared" si="4"/>
        <v>0</v>
      </c>
      <c r="L18" s="22">
        <f t="shared" si="5"/>
        <v>0</v>
      </c>
    </row>
    <row r="19" spans="1:12" s="268" customFormat="1" ht="24.75" customHeight="1" x14ac:dyDescent="0.25">
      <c r="A19" s="332">
        <v>8</v>
      </c>
      <c r="B19" s="333" t="s">
        <v>266</v>
      </c>
      <c r="C19" s="334">
        <v>4</v>
      </c>
      <c r="D19" s="27">
        <v>31</v>
      </c>
      <c r="E19" s="27">
        <v>28</v>
      </c>
      <c r="F19" s="27">
        <v>3</v>
      </c>
      <c r="G19" s="27">
        <v>31</v>
      </c>
      <c r="H19" s="27">
        <v>10</v>
      </c>
      <c r="I19" s="27">
        <v>21</v>
      </c>
      <c r="J19" s="22">
        <f t="shared" si="3"/>
        <v>0</v>
      </c>
      <c r="K19" s="22">
        <f t="shared" si="4"/>
        <v>0</v>
      </c>
      <c r="L19" s="22">
        <f t="shared" si="5"/>
        <v>0</v>
      </c>
    </row>
    <row r="20" spans="1:12" s="268" customFormat="1" ht="24.75" customHeight="1" x14ac:dyDescent="0.25">
      <c r="A20" s="332">
        <v>9</v>
      </c>
      <c r="B20" s="333" t="s">
        <v>267</v>
      </c>
      <c r="C20" s="334">
        <v>7</v>
      </c>
      <c r="D20" s="27">
        <v>16</v>
      </c>
      <c r="E20" s="27">
        <v>13</v>
      </c>
      <c r="F20" s="27">
        <v>3</v>
      </c>
      <c r="G20" s="27">
        <v>16</v>
      </c>
      <c r="H20" s="27">
        <v>1</v>
      </c>
      <c r="I20" s="27">
        <v>15</v>
      </c>
      <c r="J20" s="22">
        <f t="shared" si="3"/>
        <v>0</v>
      </c>
      <c r="K20" s="22">
        <f t="shared" si="4"/>
        <v>0</v>
      </c>
      <c r="L20" s="22">
        <f t="shared" si="5"/>
        <v>0</v>
      </c>
    </row>
    <row r="21" spans="1:12" s="268" customFormat="1" ht="24.75" customHeight="1" x14ac:dyDescent="0.25">
      <c r="A21" s="332">
        <v>10</v>
      </c>
      <c r="B21" s="333" t="s">
        <v>268</v>
      </c>
      <c r="C21" s="334">
        <v>15</v>
      </c>
      <c r="D21" s="27">
        <v>11</v>
      </c>
      <c r="E21" s="27">
        <v>10</v>
      </c>
      <c r="F21" s="27">
        <v>1</v>
      </c>
      <c r="G21" s="27">
        <v>11</v>
      </c>
      <c r="H21" s="27">
        <v>9</v>
      </c>
      <c r="I21" s="27">
        <v>2</v>
      </c>
      <c r="J21" s="22">
        <f t="shared" si="3"/>
        <v>0</v>
      </c>
      <c r="K21" s="22">
        <f t="shared" si="4"/>
        <v>0</v>
      </c>
      <c r="L21" s="22">
        <f t="shared" si="5"/>
        <v>0</v>
      </c>
    </row>
    <row r="22" spans="1:12" s="268" customFormat="1" ht="24.75" customHeight="1" x14ac:dyDescent="0.25">
      <c r="A22" s="332">
        <v>11</v>
      </c>
      <c r="B22" s="333" t="s">
        <v>269</v>
      </c>
      <c r="C22" s="334"/>
      <c r="D22" s="27"/>
      <c r="E22" s="27"/>
      <c r="F22" s="27"/>
      <c r="G22" s="27"/>
      <c r="H22" s="27"/>
      <c r="I22" s="27"/>
      <c r="J22" s="22">
        <f t="shared" si="3"/>
        <v>0</v>
      </c>
      <c r="K22" s="22">
        <f t="shared" si="4"/>
        <v>0</v>
      </c>
      <c r="L22" s="22">
        <f t="shared" si="5"/>
        <v>0</v>
      </c>
    </row>
    <row r="23" spans="1:12" s="268" customFormat="1" ht="24.75" customHeight="1" x14ac:dyDescent="0.25">
      <c r="A23" s="332">
        <v>12</v>
      </c>
      <c r="B23" s="333" t="s">
        <v>270</v>
      </c>
      <c r="C23" s="334">
        <v>0</v>
      </c>
      <c r="D23" s="27">
        <v>36</v>
      </c>
      <c r="E23" s="27">
        <v>35</v>
      </c>
      <c r="F23" s="27">
        <v>1</v>
      </c>
      <c r="G23" s="27">
        <v>36</v>
      </c>
      <c r="H23" s="27">
        <v>35</v>
      </c>
      <c r="I23" s="27">
        <v>1</v>
      </c>
      <c r="J23" s="22">
        <f t="shared" si="3"/>
        <v>0</v>
      </c>
      <c r="K23" s="22">
        <f t="shared" si="4"/>
        <v>0</v>
      </c>
      <c r="L23" s="22">
        <f t="shared" si="5"/>
        <v>0</v>
      </c>
    </row>
    <row r="24" spans="1:12" s="268" customFormat="1" ht="24.75" customHeight="1" x14ac:dyDescent="0.25">
      <c r="A24" s="332">
        <v>13</v>
      </c>
      <c r="B24" s="333" t="s">
        <v>271</v>
      </c>
      <c r="C24" s="334"/>
      <c r="D24" s="27"/>
      <c r="E24" s="27"/>
      <c r="F24" s="27"/>
      <c r="G24" s="27"/>
      <c r="H24" s="27"/>
      <c r="I24" s="27"/>
      <c r="J24" s="22">
        <f t="shared" si="3"/>
        <v>0</v>
      </c>
      <c r="K24" s="22">
        <f t="shared" si="4"/>
        <v>0</v>
      </c>
      <c r="L24" s="22">
        <f t="shared" si="5"/>
        <v>0</v>
      </c>
    </row>
    <row r="25" spans="1:12" s="277" customFormat="1" ht="24" customHeight="1" x14ac:dyDescent="0.25">
      <c r="B25" s="164"/>
      <c r="C25" s="164"/>
      <c r="D25" s="164"/>
      <c r="F25" s="164" t="s">
        <v>339</v>
      </c>
      <c r="G25" s="164"/>
      <c r="H25" s="164"/>
      <c r="I25" s="31"/>
      <c r="J25" s="335"/>
    </row>
    <row r="26" spans="1:12" ht="16.5" x14ac:dyDescent="0.25">
      <c r="B26" s="165" t="s">
        <v>53</v>
      </c>
      <c r="C26" s="165"/>
      <c r="D26" s="165"/>
      <c r="F26" s="165" t="s">
        <v>298</v>
      </c>
      <c r="G26" s="165"/>
      <c r="H26" s="165"/>
      <c r="I26" s="139"/>
      <c r="J26" s="336"/>
    </row>
    <row r="27" spans="1:12" ht="56.25" customHeight="1" x14ac:dyDescent="0.25">
      <c r="B27" s="36"/>
      <c r="C27" s="36"/>
      <c r="D27" s="36"/>
      <c r="F27" s="284"/>
      <c r="G27" s="284"/>
      <c r="H27" s="36"/>
      <c r="I27" s="36"/>
      <c r="J27" s="337"/>
    </row>
    <row r="28" spans="1:12" ht="16.5" x14ac:dyDescent="0.25">
      <c r="B28" s="36"/>
      <c r="C28" s="36"/>
      <c r="D28" s="36"/>
      <c r="F28" s="284"/>
      <c r="G28" s="284"/>
      <c r="H28" s="36"/>
      <c r="I28" s="36"/>
      <c r="J28" s="337"/>
    </row>
    <row r="29" spans="1:12" ht="16.5" x14ac:dyDescent="0.25">
      <c r="B29" s="36"/>
      <c r="C29" s="36"/>
      <c r="D29" s="36"/>
      <c r="F29" s="284"/>
      <c r="G29" s="284"/>
      <c r="H29" s="36"/>
      <c r="I29" s="36"/>
      <c r="J29" s="337"/>
    </row>
    <row r="30" spans="1:12" ht="16.5" x14ac:dyDescent="0.25">
      <c r="B30" s="165" t="s">
        <v>250</v>
      </c>
      <c r="C30" s="165"/>
      <c r="D30" s="165"/>
      <c r="F30" s="165" t="s">
        <v>272</v>
      </c>
      <c r="G30" s="165"/>
      <c r="H30" s="165"/>
      <c r="I30" s="139"/>
      <c r="J30" s="336"/>
    </row>
  </sheetData>
  <sheetProtection formatCells="0" formatColumns="0" formatRows="0" insertRows="0" deleteRows="0"/>
  <mergeCells count="23">
    <mergeCell ref="G1:I1"/>
    <mergeCell ref="C3:C7"/>
    <mergeCell ref="A1:C1"/>
    <mergeCell ref="A3:A7"/>
    <mergeCell ref="E4:E7"/>
    <mergeCell ref="F4:F7"/>
    <mergeCell ref="H4:H7"/>
    <mergeCell ref="I4:I7"/>
    <mergeCell ref="D1:F1"/>
    <mergeCell ref="H2:I2"/>
    <mergeCell ref="J7:L7"/>
    <mergeCell ref="A8:B8"/>
    <mergeCell ref="E3:F3"/>
    <mergeCell ref="B3:B7"/>
    <mergeCell ref="D3:D7"/>
    <mergeCell ref="G3:G7"/>
    <mergeCell ref="H3:I3"/>
    <mergeCell ref="B25:D25"/>
    <mergeCell ref="B26:D26"/>
    <mergeCell ref="B30:D30"/>
    <mergeCell ref="F25:H25"/>
    <mergeCell ref="F26:H26"/>
    <mergeCell ref="F30:H30"/>
  </mergeCells>
  <phoneticPr fontId="8" type="noConversion"/>
  <pageMargins left="0.38" right="0.28000000000000003" top="0.42" bottom="0.4" header="0.31496062992126" footer="0.31496062992126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DE246-53C0-4A62-981B-2FD4350C1B87}">
  <sheetPr>
    <pageSetUpPr fitToPage="1"/>
  </sheetPr>
  <dimension ref="A1:AA82"/>
  <sheetViews>
    <sheetView view="pageBreakPreview" zoomScaleSheetLayoutView="100" workbookViewId="0">
      <pane ySplit="7" topLeftCell="A65" activePane="bottomLeft" state="frozen"/>
      <selection pane="bottomLeft" activeCell="AB5" sqref="AB5"/>
    </sheetView>
  </sheetViews>
  <sheetFormatPr defaultColWidth="9" defaultRowHeight="15.75" x14ac:dyDescent="0.25"/>
  <cols>
    <col min="1" max="1" width="5" style="39" customWidth="1"/>
    <col min="2" max="2" width="21.625" style="39" customWidth="1"/>
    <col min="3" max="3" width="6.625" style="39" customWidth="1"/>
    <col min="4" max="4" width="5.625" style="39" customWidth="1"/>
    <col min="5" max="5" width="7.25" style="39" customWidth="1"/>
    <col min="6" max="7" width="5.875" style="39" customWidth="1"/>
    <col min="8" max="8" width="5.5" style="39" customWidth="1"/>
    <col min="9" max="9" width="9.875" style="39" customWidth="1"/>
    <col min="10" max="10" width="8.5" style="39" customWidth="1"/>
    <col min="11" max="11" width="7.375" style="39" customWidth="1"/>
    <col min="12" max="12" width="7.5" style="39" customWidth="1"/>
    <col min="13" max="13" width="6.875" style="39" customWidth="1"/>
    <col min="14" max="14" width="6.625" style="39" customWidth="1"/>
    <col min="15" max="15" width="7.25" style="39" customWidth="1"/>
    <col min="16" max="16" width="8.375" style="39" customWidth="1"/>
    <col min="17" max="19" width="5.875" style="39" customWidth="1"/>
    <col min="20" max="20" width="8.125" style="39" customWidth="1"/>
    <col min="21" max="21" width="7.375" style="39" customWidth="1"/>
    <col min="22" max="22" width="9.5" style="39" customWidth="1"/>
    <col min="23" max="23" width="9" style="39"/>
    <col min="24" max="24" width="12.375" style="39" customWidth="1"/>
    <col min="25" max="16384" width="9" style="39"/>
  </cols>
  <sheetData>
    <row r="1" spans="1:27" ht="60" customHeight="1" x14ac:dyDescent="0.25">
      <c r="A1" s="189" t="s">
        <v>366</v>
      </c>
      <c r="B1" s="189"/>
      <c r="C1" s="189"/>
      <c r="D1" s="189"/>
      <c r="E1" s="190" t="s">
        <v>492</v>
      </c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1" t="str">
        <f>[5]TT!C2</f>
        <v xml:space="preserve">Đơn vị, người báo cáo: 
Đơn vị nhận báo cáo: </v>
      </c>
      <c r="R1" s="191"/>
      <c r="S1" s="191"/>
      <c r="T1" s="191"/>
      <c r="U1" s="191"/>
      <c r="V1" s="191"/>
      <c r="W1" s="37"/>
      <c r="X1" s="37"/>
      <c r="Y1" s="37"/>
      <c r="Z1" s="37"/>
      <c r="AA1" s="38"/>
    </row>
    <row r="2" spans="1:27" ht="16.5" customHeight="1" x14ac:dyDescent="0.25">
      <c r="A2" s="40"/>
      <c r="B2" s="41"/>
      <c r="C2" s="40"/>
      <c r="D2" s="40"/>
      <c r="E2" s="40"/>
      <c r="F2" s="40"/>
      <c r="G2" s="40"/>
      <c r="H2" s="40"/>
      <c r="I2" s="42"/>
      <c r="J2" s="42"/>
      <c r="K2" s="42"/>
      <c r="L2" s="42"/>
      <c r="M2" s="43"/>
      <c r="N2" s="44"/>
      <c r="O2" s="42"/>
      <c r="P2" s="42"/>
      <c r="Q2" s="192" t="s">
        <v>367</v>
      </c>
      <c r="R2" s="192"/>
      <c r="S2" s="192"/>
      <c r="T2" s="192"/>
      <c r="U2" s="192"/>
      <c r="V2" s="192"/>
      <c r="W2" s="45"/>
      <c r="X2" s="45"/>
      <c r="Y2" s="45"/>
      <c r="Z2" s="45"/>
      <c r="AA2" s="46"/>
    </row>
    <row r="3" spans="1:27" ht="23.25" customHeight="1" x14ac:dyDescent="0.25">
      <c r="A3" s="172" t="s">
        <v>45</v>
      </c>
      <c r="B3" s="193" t="s">
        <v>368</v>
      </c>
      <c r="C3" s="196" t="s">
        <v>369</v>
      </c>
      <c r="D3" s="197"/>
      <c r="E3" s="197"/>
      <c r="F3" s="197"/>
      <c r="G3" s="197"/>
      <c r="H3" s="198"/>
      <c r="I3" s="186" t="s">
        <v>370</v>
      </c>
      <c r="J3" s="187"/>
      <c r="K3" s="187"/>
      <c r="L3" s="187"/>
      <c r="M3" s="187"/>
      <c r="N3" s="187"/>
      <c r="O3" s="187"/>
      <c r="P3" s="188"/>
      <c r="Q3" s="186" t="s">
        <v>371</v>
      </c>
      <c r="R3" s="187"/>
      <c r="S3" s="187"/>
      <c r="T3" s="187"/>
      <c r="U3" s="187"/>
      <c r="V3" s="188"/>
      <c r="W3" s="180" t="s">
        <v>103</v>
      </c>
      <c r="X3" s="180"/>
      <c r="Y3" s="180"/>
      <c r="Z3" s="180"/>
    </row>
    <row r="4" spans="1:27" ht="29.25" customHeight="1" x14ac:dyDescent="0.25">
      <c r="A4" s="181"/>
      <c r="B4" s="194"/>
      <c r="C4" s="172" t="s">
        <v>372</v>
      </c>
      <c r="D4" s="172" t="s">
        <v>373</v>
      </c>
      <c r="E4" s="172" t="s">
        <v>374</v>
      </c>
      <c r="F4" s="172" t="s">
        <v>375</v>
      </c>
      <c r="G4" s="172" t="s">
        <v>376</v>
      </c>
      <c r="H4" s="172" t="s">
        <v>377</v>
      </c>
      <c r="I4" s="184" t="s">
        <v>378</v>
      </c>
      <c r="J4" s="185"/>
      <c r="K4" s="186" t="s">
        <v>379</v>
      </c>
      <c r="L4" s="187"/>
      <c r="M4" s="187"/>
      <c r="N4" s="187"/>
      <c r="O4" s="187"/>
      <c r="P4" s="188"/>
      <c r="Q4" s="179" t="s">
        <v>380</v>
      </c>
      <c r="R4" s="179" t="s">
        <v>381</v>
      </c>
      <c r="S4" s="179" t="s">
        <v>382</v>
      </c>
      <c r="T4" s="179" t="s">
        <v>383</v>
      </c>
      <c r="U4" s="179" t="s">
        <v>384</v>
      </c>
      <c r="V4" s="179" t="s">
        <v>385</v>
      </c>
      <c r="W4" s="178" t="s">
        <v>386</v>
      </c>
      <c r="X4" s="178" t="s">
        <v>387</v>
      </c>
      <c r="Y4" s="178" t="s">
        <v>388</v>
      </c>
      <c r="Z4" s="178" t="s">
        <v>389</v>
      </c>
    </row>
    <row r="5" spans="1:27" ht="30.75" customHeight="1" x14ac:dyDescent="0.25">
      <c r="A5" s="181"/>
      <c r="B5" s="194"/>
      <c r="C5" s="181"/>
      <c r="D5" s="181"/>
      <c r="E5" s="181"/>
      <c r="F5" s="181"/>
      <c r="G5" s="181"/>
      <c r="H5" s="181"/>
      <c r="I5" s="179" t="s">
        <v>390</v>
      </c>
      <c r="J5" s="179" t="s">
        <v>391</v>
      </c>
      <c r="K5" s="179" t="s">
        <v>392</v>
      </c>
      <c r="L5" s="179"/>
      <c r="M5" s="179" t="s">
        <v>393</v>
      </c>
      <c r="N5" s="179"/>
      <c r="O5" s="179" t="s">
        <v>394</v>
      </c>
      <c r="P5" s="179" t="s">
        <v>395</v>
      </c>
      <c r="Q5" s="179"/>
      <c r="R5" s="179"/>
      <c r="S5" s="179"/>
      <c r="T5" s="179"/>
      <c r="U5" s="179"/>
      <c r="V5" s="179"/>
      <c r="W5" s="178"/>
      <c r="X5" s="178"/>
      <c r="Y5" s="178"/>
      <c r="Z5" s="178"/>
    </row>
    <row r="6" spans="1:27" ht="27.75" customHeight="1" x14ac:dyDescent="0.25">
      <c r="A6" s="181"/>
      <c r="B6" s="194"/>
      <c r="C6" s="182"/>
      <c r="D6" s="182"/>
      <c r="E6" s="182"/>
      <c r="F6" s="181"/>
      <c r="G6" s="181"/>
      <c r="H6" s="182"/>
      <c r="I6" s="179"/>
      <c r="J6" s="179"/>
      <c r="K6" s="172" t="s">
        <v>396</v>
      </c>
      <c r="L6" s="172" t="s">
        <v>397</v>
      </c>
      <c r="M6" s="172" t="s">
        <v>398</v>
      </c>
      <c r="N6" s="172" t="s">
        <v>399</v>
      </c>
      <c r="O6" s="179"/>
      <c r="P6" s="179"/>
      <c r="Q6" s="179"/>
      <c r="R6" s="179"/>
      <c r="S6" s="179"/>
      <c r="T6" s="179"/>
      <c r="U6" s="179"/>
      <c r="V6" s="179"/>
      <c r="W6" s="178"/>
      <c r="X6" s="178"/>
      <c r="Y6" s="178"/>
      <c r="Z6" s="178"/>
    </row>
    <row r="7" spans="1:27" ht="27.75" customHeight="1" x14ac:dyDescent="0.25">
      <c r="A7" s="173"/>
      <c r="B7" s="195"/>
      <c r="C7" s="183"/>
      <c r="D7" s="183"/>
      <c r="E7" s="183"/>
      <c r="F7" s="173"/>
      <c r="G7" s="173"/>
      <c r="H7" s="183"/>
      <c r="I7" s="179"/>
      <c r="J7" s="179"/>
      <c r="K7" s="173"/>
      <c r="L7" s="173"/>
      <c r="M7" s="173"/>
      <c r="N7" s="173"/>
      <c r="O7" s="179"/>
      <c r="P7" s="179"/>
      <c r="Q7" s="179"/>
      <c r="R7" s="179"/>
      <c r="S7" s="179"/>
      <c r="T7" s="179"/>
      <c r="U7" s="179"/>
      <c r="V7" s="179"/>
      <c r="W7" s="178"/>
      <c r="X7" s="178"/>
      <c r="Y7" s="178"/>
      <c r="Z7" s="178"/>
    </row>
    <row r="8" spans="1:27" ht="19.5" customHeight="1" x14ac:dyDescent="0.25">
      <c r="A8" s="47"/>
      <c r="B8" s="48" t="s">
        <v>400</v>
      </c>
      <c r="C8" s="49">
        <v>1</v>
      </c>
      <c r="D8" s="50">
        <v>2</v>
      </c>
      <c r="E8" s="49">
        <v>3</v>
      </c>
      <c r="F8" s="50">
        <v>4</v>
      </c>
      <c r="G8" s="49">
        <v>5</v>
      </c>
      <c r="H8" s="50">
        <v>6</v>
      </c>
      <c r="I8" s="49">
        <v>7</v>
      </c>
      <c r="J8" s="50">
        <v>8</v>
      </c>
      <c r="K8" s="49">
        <v>9</v>
      </c>
      <c r="L8" s="50">
        <v>10</v>
      </c>
      <c r="M8" s="49">
        <v>11</v>
      </c>
      <c r="N8" s="50">
        <v>12</v>
      </c>
      <c r="O8" s="49">
        <v>13</v>
      </c>
      <c r="P8" s="50">
        <v>14</v>
      </c>
      <c r="Q8" s="49">
        <v>15</v>
      </c>
      <c r="R8" s="50">
        <v>16</v>
      </c>
      <c r="S8" s="49">
        <v>17</v>
      </c>
      <c r="T8" s="50">
        <v>18</v>
      </c>
      <c r="U8" s="49">
        <v>19</v>
      </c>
      <c r="V8" s="50">
        <v>20</v>
      </c>
      <c r="W8" s="178"/>
      <c r="X8" s="178"/>
      <c r="Y8" s="178"/>
      <c r="Z8" s="178"/>
    </row>
    <row r="9" spans="1:27" ht="15.75" customHeight="1" x14ac:dyDescent="0.25">
      <c r="A9" s="51" t="s">
        <v>0</v>
      </c>
      <c r="B9" s="52" t="s">
        <v>401</v>
      </c>
      <c r="C9" s="53">
        <v>69</v>
      </c>
      <c r="D9" s="53">
        <v>13</v>
      </c>
      <c r="E9" s="53">
        <v>4</v>
      </c>
      <c r="F9" s="53">
        <v>29</v>
      </c>
      <c r="G9" s="53">
        <v>20</v>
      </c>
      <c r="H9" s="53">
        <v>3</v>
      </c>
      <c r="I9" s="53">
        <v>0</v>
      </c>
      <c r="J9" s="53">
        <v>20</v>
      </c>
      <c r="K9" s="53">
        <v>0</v>
      </c>
      <c r="L9" s="53">
        <v>0</v>
      </c>
      <c r="M9" s="53">
        <v>0</v>
      </c>
      <c r="N9" s="53">
        <v>2</v>
      </c>
      <c r="O9" s="53">
        <v>2</v>
      </c>
      <c r="P9" s="53">
        <v>16</v>
      </c>
      <c r="Q9" s="53">
        <v>1</v>
      </c>
      <c r="R9" s="53">
        <v>5</v>
      </c>
      <c r="S9" s="53">
        <v>1</v>
      </c>
      <c r="T9" s="53">
        <v>1</v>
      </c>
      <c r="U9" s="53">
        <v>8</v>
      </c>
      <c r="V9" s="53">
        <v>4</v>
      </c>
      <c r="W9" s="54">
        <f t="shared" ref="W9:W67" si="0">C9-D9-E9-F9-G9-H9</f>
        <v>0</v>
      </c>
      <c r="X9" s="54">
        <f>G9-I9-J9</f>
        <v>0</v>
      </c>
      <c r="Y9" s="54">
        <f>G9-K9-L9-M9-N9-O9-P9</f>
        <v>0</v>
      </c>
      <c r="Z9" s="54">
        <f>G9-Q9-R9-S9-T9-U9-V9</f>
        <v>0</v>
      </c>
    </row>
    <row r="10" spans="1:27" ht="15.75" customHeight="1" x14ac:dyDescent="0.25">
      <c r="A10" s="51" t="s">
        <v>1</v>
      </c>
      <c r="B10" s="52" t="s">
        <v>402</v>
      </c>
      <c r="C10" s="53">
        <v>21</v>
      </c>
      <c r="D10" s="53">
        <v>4</v>
      </c>
      <c r="E10" s="53">
        <v>1</v>
      </c>
      <c r="F10" s="53">
        <v>6</v>
      </c>
      <c r="G10" s="53">
        <v>7</v>
      </c>
      <c r="H10" s="53">
        <v>3</v>
      </c>
      <c r="I10" s="53">
        <v>0</v>
      </c>
      <c r="J10" s="53">
        <v>7</v>
      </c>
      <c r="K10" s="53">
        <v>0</v>
      </c>
      <c r="L10" s="53">
        <v>0</v>
      </c>
      <c r="M10" s="53">
        <v>1</v>
      </c>
      <c r="N10" s="53">
        <v>0</v>
      </c>
      <c r="O10" s="53">
        <v>0</v>
      </c>
      <c r="P10" s="53">
        <v>6</v>
      </c>
      <c r="Q10" s="53">
        <v>0</v>
      </c>
      <c r="R10" s="53">
        <v>0</v>
      </c>
      <c r="S10" s="53">
        <v>0</v>
      </c>
      <c r="T10" s="53">
        <v>0</v>
      </c>
      <c r="U10" s="53">
        <v>6</v>
      </c>
      <c r="V10" s="53">
        <v>1</v>
      </c>
      <c r="W10" s="54">
        <f t="shared" si="0"/>
        <v>0</v>
      </c>
      <c r="X10" s="54">
        <f>G10-I10-J10</f>
        <v>0</v>
      </c>
      <c r="Y10" s="54">
        <f>G10-K10-L10-M10-N10-O10-P10</f>
        <v>0</v>
      </c>
      <c r="Z10" s="54">
        <f>G10-Q10-R10-S10-T10-U10-V10</f>
        <v>0</v>
      </c>
    </row>
    <row r="11" spans="1:27" ht="15.75" customHeight="1" x14ac:dyDescent="0.25">
      <c r="A11" s="51" t="s">
        <v>403</v>
      </c>
      <c r="B11" s="52" t="s">
        <v>404</v>
      </c>
      <c r="C11" s="53">
        <v>191</v>
      </c>
      <c r="D11" s="53">
        <v>32</v>
      </c>
      <c r="E11" s="53">
        <v>38</v>
      </c>
      <c r="F11" s="53">
        <v>112</v>
      </c>
      <c r="G11" s="53">
        <v>0</v>
      </c>
      <c r="H11" s="53">
        <v>9</v>
      </c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4">
        <f>C11-D11-E11-F11-G11-H11</f>
        <v>0</v>
      </c>
      <c r="X11" s="56"/>
      <c r="Y11" s="56"/>
      <c r="Z11" s="56"/>
    </row>
    <row r="12" spans="1:27" s="61" customFormat="1" ht="15.75" customHeight="1" x14ac:dyDescent="0.25">
      <c r="A12" s="57" t="s">
        <v>7</v>
      </c>
      <c r="B12" s="58" t="s">
        <v>405</v>
      </c>
      <c r="C12" s="59">
        <v>245</v>
      </c>
      <c r="D12" s="59">
        <v>44</v>
      </c>
      <c r="E12" s="59">
        <v>43</v>
      </c>
      <c r="F12" s="59">
        <v>116</v>
      </c>
      <c r="G12" s="60">
        <v>27</v>
      </c>
      <c r="H12" s="59">
        <v>15</v>
      </c>
      <c r="I12" s="59">
        <v>0</v>
      </c>
      <c r="J12" s="60">
        <v>27</v>
      </c>
      <c r="K12" s="59">
        <v>0</v>
      </c>
      <c r="L12" s="59">
        <v>0</v>
      </c>
      <c r="M12" s="59">
        <v>1</v>
      </c>
      <c r="N12" s="59">
        <v>2</v>
      </c>
      <c r="O12" s="59">
        <v>2</v>
      </c>
      <c r="P12" s="59">
        <v>22</v>
      </c>
      <c r="Q12" s="59">
        <v>1</v>
      </c>
      <c r="R12" s="59">
        <v>5</v>
      </c>
      <c r="S12" s="59">
        <v>1</v>
      </c>
      <c r="T12" s="59">
        <v>1</v>
      </c>
      <c r="U12" s="59">
        <v>14</v>
      </c>
      <c r="V12" s="59">
        <v>5</v>
      </c>
      <c r="W12" s="54">
        <f t="shared" si="0"/>
        <v>0</v>
      </c>
      <c r="X12" s="54">
        <f>G12-I12-J12</f>
        <v>0</v>
      </c>
      <c r="Y12" s="54">
        <f>G12-K12-L12-M12-N12-O12-P12</f>
        <v>0</v>
      </c>
      <c r="Z12" s="54">
        <f>G12-Q12-R12-S12-T12-U12-V12</f>
        <v>0</v>
      </c>
    </row>
    <row r="13" spans="1:27" s="61" customFormat="1" ht="15.75" customHeight="1" x14ac:dyDescent="0.25">
      <c r="A13" s="62" t="s">
        <v>292</v>
      </c>
      <c r="B13" s="63" t="s">
        <v>406</v>
      </c>
      <c r="C13" s="64">
        <v>69</v>
      </c>
      <c r="D13" s="65">
        <v>13</v>
      </c>
      <c r="E13" s="65">
        <v>4</v>
      </c>
      <c r="F13" s="65">
        <v>29</v>
      </c>
      <c r="G13" s="66">
        <v>20</v>
      </c>
      <c r="H13" s="67">
        <v>3</v>
      </c>
      <c r="I13" s="67"/>
      <c r="J13" s="68">
        <v>20</v>
      </c>
      <c r="K13" s="67"/>
      <c r="L13" s="67"/>
      <c r="M13" s="69"/>
      <c r="N13" s="67">
        <v>2</v>
      </c>
      <c r="O13" s="69">
        <v>2</v>
      </c>
      <c r="P13" s="69">
        <v>16</v>
      </c>
      <c r="Q13" s="67">
        <v>1</v>
      </c>
      <c r="R13" s="69">
        <v>5</v>
      </c>
      <c r="S13" s="69">
        <v>1</v>
      </c>
      <c r="T13" s="69">
        <v>1</v>
      </c>
      <c r="U13" s="69">
        <v>8</v>
      </c>
      <c r="V13" s="69">
        <v>4</v>
      </c>
      <c r="W13" s="54">
        <f t="shared" si="0"/>
        <v>0</v>
      </c>
      <c r="X13" s="54">
        <f>G13-I13-J13</f>
        <v>0</v>
      </c>
      <c r="Y13" s="54">
        <f>G13-K13-L13-M13-N13-O13-P13</f>
        <v>0</v>
      </c>
      <c r="Z13" s="54">
        <f>G13-Q13-R13-S13-T13-U13-V13</f>
        <v>0</v>
      </c>
    </row>
    <row r="14" spans="1:27" s="61" customFormat="1" ht="15.75" customHeight="1" x14ac:dyDescent="0.25">
      <c r="A14" s="62" t="s">
        <v>9</v>
      </c>
      <c r="B14" s="63" t="s">
        <v>407</v>
      </c>
      <c r="C14" s="64">
        <v>21</v>
      </c>
      <c r="D14" s="65">
        <v>4</v>
      </c>
      <c r="E14" s="65">
        <v>1</v>
      </c>
      <c r="F14" s="65">
        <v>6</v>
      </c>
      <c r="G14" s="66">
        <v>7</v>
      </c>
      <c r="H14" s="67">
        <v>3</v>
      </c>
      <c r="I14" s="67"/>
      <c r="J14" s="68">
        <v>7</v>
      </c>
      <c r="K14" s="59"/>
      <c r="L14" s="67"/>
      <c r="M14" s="69">
        <v>1</v>
      </c>
      <c r="N14" s="67"/>
      <c r="O14" s="69"/>
      <c r="P14" s="69">
        <v>6</v>
      </c>
      <c r="Q14" s="67"/>
      <c r="R14" s="69"/>
      <c r="S14" s="69"/>
      <c r="T14" s="69"/>
      <c r="U14" s="69">
        <v>6</v>
      </c>
      <c r="V14" s="69">
        <v>1</v>
      </c>
      <c r="W14" s="54">
        <f t="shared" si="0"/>
        <v>0</v>
      </c>
      <c r="X14" s="54">
        <f>G14-I14-J14</f>
        <v>0</v>
      </c>
      <c r="Y14" s="54">
        <f>G14-K14-L14-M14-N14-O14-P14</f>
        <v>0</v>
      </c>
      <c r="Z14" s="54">
        <f>G14-Q14-R14-S14-T14-U14-V14</f>
        <v>0</v>
      </c>
    </row>
    <row r="15" spans="1:27" s="61" customFormat="1" ht="15.75" customHeight="1" x14ac:dyDescent="0.25">
      <c r="A15" s="62" t="s">
        <v>104</v>
      </c>
      <c r="B15" s="63" t="s">
        <v>408</v>
      </c>
      <c r="C15" s="64">
        <v>155</v>
      </c>
      <c r="D15" s="70">
        <v>27</v>
      </c>
      <c r="E15" s="70">
        <v>38</v>
      </c>
      <c r="F15" s="70">
        <v>81</v>
      </c>
      <c r="G15" s="71"/>
      <c r="H15" s="72">
        <v>9</v>
      </c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4">
        <f t="shared" si="0"/>
        <v>0</v>
      </c>
      <c r="X15" s="56"/>
      <c r="Y15" s="56"/>
      <c r="Z15" s="56"/>
    </row>
    <row r="16" spans="1:27" ht="15.75" customHeight="1" x14ac:dyDescent="0.25">
      <c r="A16" s="62" t="s">
        <v>10</v>
      </c>
      <c r="B16" s="58" t="s">
        <v>350</v>
      </c>
      <c r="C16" s="59">
        <v>12</v>
      </c>
      <c r="D16" s="59">
        <v>5</v>
      </c>
      <c r="E16" s="59">
        <v>0</v>
      </c>
      <c r="F16" s="59">
        <v>7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4">
        <f t="shared" si="0"/>
        <v>0</v>
      </c>
      <c r="X16" s="54">
        <f>G16-I16-J16</f>
        <v>0</v>
      </c>
      <c r="Y16" s="54">
        <f>G16-K16-L16-M16-N16-O16-P16</f>
        <v>0</v>
      </c>
      <c r="Z16" s="54">
        <f>G16-Q16-R16-S16-T16-U16-V16</f>
        <v>0</v>
      </c>
    </row>
    <row r="17" spans="1:26" ht="15.75" customHeight="1" x14ac:dyDescent="0.25">
      <c r="A17" s="62" t="s">
        <v>10</v>
      </c>
      <c r="B17" s="63" t="s">
        <v>406</v>
      </c>
      <c r="C17" s="73">
        <v>0</v>
      </c>
      <c r="D17" s="59"/>
      <c r="E17" s="59"/>
      <c r="F17" s="59"/>
      <c r="G17" s="73"/>
      <c r="H17" s="59"/>
      <c r="I17" s="59"/>
      <c r="J17" s="74"/>
      <c r="K17" s="59"/>
      <c r="L17" s="59"/>
      <c r="M17" s="74"/>
      <c r="N17" s="59"/>
      <c r="O17" s="74"/>
      <c r="P17" s="59"/>
      <c r="Q17" s="75"/>
      <c r="R17" s="59"/>
      <c r="S17" s="75"/>
      <c r="T17" s="59"/>
      <c r="U17" s="74"/>
      <c r="V17" s="75"/>
      <c r="W17" s="54">
        <f t="shared" si="0"/>
        <v>0</v>
      </c>
      <c r="X17" s="54">
        <f>G17-I17-J17</f>
        <v>0</v>
      </c>
      <c r="Y17" s="54">
        <f>G17-K17-L17-M17-N17-O17-P17</f>
        <v>0</v>
      </c>
      <c r="Z17" s="54">
        <f>G17-Q17-R17-S17-T17-U17-V17</f>
        <v>0</v>
      </c>
    </row>
    <row r="18" spans="1:26" ht="15.75" customHeight="1" x14ac:dyDescent="0.25">
      <c r="A18" s="62" t="s">
        <v>11</v>
      </c>
      <c r="B18" s="63" t="s">
        <v>407</v>
      </c>
      <c r="C18" s="73">
        <v>0</v>
      </c>
      <c r="D18" s="59"/>
      <c r="E18" s="59"/>
      <c r="F18" s="59"/>
      <c r="G18" s="73"/>
      <c r="H18" s="59"/>
      <c r="I18" s="59"/>
      <c r="J18" s="74"/>
      <c r="K18" s="59"/>
      <c r="L18" s="59"/>
      <c r="M18" s="74"/>
      <c r="N18" s="59"/>
      <c r="O18" s="74"/>
      <c r="P18" s="74"/>
      <c r="Q18" s="59"/>
      <c r="R18" s="75"/>
      <c r="S18" s="75"/>
      <c r="T18" s="59"/>
      <c r="U18" s="59"/>
      <c r="V18" s="59"/>
      <c r="W18" s="54">
        <f t="shared" si="0"/>
        <v>0</v>
      </c>
      <c r="X18" s="54">
        <f>G18-I18-J18</f>
        <v>0</v>
      </c>
      <c r="Y18" s="54">
        <f>G18-K18-L18-M18-N18-O18-P18</f>
        <v>0</v>
      </c>
      <c r="Z18" s="54">
        <f>G18-Q18-R18-S18-T18-U18-V18</f>
        <v>0</v>
      </c>
    </row>
    <row r="19" spans="1:26" ht="15.75" customHeight="1" x14ac:dyDescent="0.25">
      <c r="A19" s="62" t="s">
        <v>110</v>
      </c>
      <c r="B19" s="63" t="s">
        <v>408</v>
      </c>
      <c r="C19" s="73">
        <v>12</v>
      </c>
      <c r="D19" s="59">
        <v>5</v>
      </c>
      <c r="E19" s="59"/>
      <c r="F19" s="59">
        <v>7</v>
      </c>
      <c r="G19" s="59"/>
      <c r="H19" s="59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4">
        <f t="shared" si="0"/>
        <v>0</v>
      </c>
      <c r="X19" s="56"/>
      <c r="Y19" s="56"/>
      <c r="Z19" s="56"/>
    </row>
    <row r="20" spans="1:26" ht="15.75" customHeight="1" x14ac:dyDescent="0.25">
      <c r="A20" s="57" t="s">
        <v>11</v>
      </c>
      <c r="B20" s="58" t="s">
        <v>351</v>
      </c>
      <c r="C20" s="59">
        <v>4</v>
      </c>
      <c r="D20" s="59">
        <v>0</v>
      </c>
      <c r="E20" s="59">
        <v>0</v>
      </c>
      <c r="F20" s="59">
        <v>4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4">
        <f t="shared" si="0"/>
        <v>0</v>
      </c>
      <c r="X20" s="54">
        <f>G20-I20-J20</f>
        <v>0</v>
      </c>
      <c r="Y20" s="54">
        <f>G20-K20-L20-M20-N20-O20-P20</f>
        <v>0</v>
      </c>
      <c r="Z20" s="54">
        <f>G20-Q20-R20-S20-T20-U20-V20</f>
        <v>0</v>
      </c>
    </row>
    <row r="21" spans="1:26" ht="15.75" customHeight="1" x14ac:dyDescent="0.25">
      <c r="A21" s="76" t="s">
        <v>409</v>
      </c>
      <c r="B21" s="63" t="s">
        <v>406</v>
      </c>
      <c r="C21" s="73">
        <v>0</v>
      </c>
      <c r="D21" s="59"/>
      <c r="E21" s="59"/>
      <c r="F21" s="59"/>
      <c r="G21" s="73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4">
        <f t="shared" si="0"/>
        <v>0</v>
      </c>
      <c r="X21" s="54">
        <f>G21-I21-J21</f>
        <v>0</v>
      </c>
      <c r="Y21" s="54">
        <f>G21-K21-L21-M21-N21-O21-P21</f>
        <v>0</v>
      </c>
      <c r="Z21" s="54">
        <f>G21-Q21-R21-S21-T21-U21-V21</f>
        <v>0</v>
      </c>
    </row>
    <row r="22" spans="1:26" ht="15.75" customHeight="1" x14ac:dyDescent="0.25">
      <c r="A22" s="76" t="s">
        <v>410</v>
      </c>
      <c r="B22" s="63" t="s">
        <v>407</v>
      </c>
      <c r="C22" s="73">
        <v>0</v>
      </c>
      <c r="D22" s="59"/>
      <c r="E22" s="59"/>
      <c r="F22" s="59"/>
      <c r="G22" s="73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4">
        <f t="shared" si="0"/>
        <v>0</v>
      </c>
      <c r="X22" s="54">
        <f>G22-I22-J22</f>
        <v>0</v>
      </c>
      <c r="Y22" s="54">
        <f>G22-K22-L22-M22-N22-O22-P22</f>
        <v>0</v>
      </c>
      <c r="Z22" s="54">
        <f>G22-Q22-R22-S22-T22-U22-V22</f>
        <v>0</v>
      </c>
    </row>
    <row r="23" spans="1:26" ht="15.75" customHeight="1" x14ac:dyDescent="0.25">
      <c r="A23" s="76" t="s">
        <v>411</v>
      </c>
      <c r="B23" s="63" t="s">
        <v>408</v>
      </c>
      <c r="C23" s="73">
        <v>4</v>
      </c>
      <c r="D23" s="59"/>
      <c r="E23" s="59"/>
      <c r="F23" s="59">
        <v>4</v>
      </c>
      <c r="G23" s="59"/>
      <c r="H23" s="59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4">
        <f t="shared" si="0"/>
        <v>0</v>
      </c>
      <c r="X23" s="56"/>
      <c r="Y23" s="56"/>
      <c r="Z23" s="56"/>
    </row>
    <row r="24" spans="1:26" ht="15.75" customHeight="1" x14ac:dyDescent="0.25">
      <c r="A24" s="57" t="s">
        <v>110</v>
      </c>
      <c r="B24" s="58" t="s">
        <v>352</v>
      </c>
      <c r="C24" s="59">
        <v>3</v>
      </c>
      <c r="D24" s="59">
        <v>0</v>
      </c>
      <c r="E24" s="59">
        <v>0</v>
      </c>
      <c r="F24" s="59">
        <v>3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4">
        <f t="shared" si="0"/>
        <v>0</v>
      </c>
      <c r="X24" s="54">
        <f>G24-I24-J24</f>
        <v>0</v>
      </c>
      <c r="Y24" s="54">
        <f>G24-K24-L24-M24-N24-O24-P24</f>
        <v>0</v>
      </c>
      <c r="Z24" s="54">
        <f>G24-Q24-R24-S24-T24-U24-V24</f>
        <v>0</v>
      </c>
    </row>
    <row r="25" spans="1:26" ht="15.75" customHeight="1" x14ac:dyDescent="0.25">
      <c r="A25" s="76" t="s">
        <v>409</v>
      </c>
      <c r="B25" s="63" t="s">
        <v>406</v>
      </c>
      <c r="C25" s="73">
        <v>0</v>
      </c>
      <c r="D25" s="59"/>
      <c r="E25" s="59"/>
      <c r="F25" s="59"/>
      <c r="G25" s="73"/>
      <c r="H25" s="59"/>
      <c r="I25" s="59"/>
      <c r="J25" s="75"/>
      <c r="K25" s="59"/>
      <c r="L25" s="59"/>
      <c r="M25" s="75"/>
      <c r="N25" s="59"/>
      <c r="O25" s="75"/>
      <c r="P25" s="75"/>
      <c r="Q25" s="59"/>
      <c r="R25" s="75"/>
      <c r="S25" s="75"/>
      <c r="T25" s="75"/>
      <c r="U25" s="75"/>
      <c r="V25" s="75"/>
      <c r="W25" s="54">
        <f t="shared" si="0"/>
        <v>0</v>
      </c>
      <c r="X25" s="54">
        <f>G25-I25-J25</f>
        <v>0</v>
      </c>
      <c r="Y25" s="54">
        <f>G25-K25-L25-M25-N25-O25-P25</f>
        <v>0</v>
      </c>
      <c r="Z25" s="54">
        <f>G25-Q25-R25-S25-T25-U25-V25</f>
        <v>0</v>
      </c>
    </row>
    <row r="26" spans="1:26" ht="15.75" customHeight="1" x14ac:dyDescent="0.25">
      <c r="A26" s="76" t="s">
        <v>410</v>
      </c>
      <c r="B26" s="63" t="s">
        <v>407</v>
      </c>
      <c r="C26" s="73">
        <v>0</v>
      </c>
      <c r="D26" s="59"/>
      <c r="E26" s="59"/>
      <c r="F26" s="59"/>
      <c r="G26" s="73"/>
      <c r="H26" s="59"/>
      <c r="I26" s="59"/>
      <c r="J26" s="75"/>
      <c r="K26" s="59"/>
      <c r="L26" s="59"/>
      <c r="M26" s="75"/>
      <c r="N26" s="59"/>
      <c r="O26" s="75"/>
      <c r="P26" s="75"/>
      <c r="Q26" s="59"/>
      <c r="R26" s="75"/>
      <c r="S26" s="75"/>
      <c r="T26" s="75"/>
      <c r="U26" s="75"/>
      <c r="V26" s="75"/>
      <c r="W26" s="54">
        <f t="shared" si="0"/>
        <v>0</v>
      </c>
      <c r="X26" s="54">
        <f>G26-I26-J26</f>
        <v>0</v>
      </c>
      <c r="Y26" s="54">
        <f>G26-K26-L26-M26-N26-O26-P26</f>
        <v>0</v>
      </c>
      <c r="Z26" s="54">
        <f>G26-Q26-R26-S26-T26-U26-V26</f>
        <v>0</v>
      </c>
    </row>
    <row r="27" spans="1:26" ht="15.75" customHeight="1" x14ac:dyDescent="0.25">
      <c r="A27" s="76" t="s">
        <v>411</v>
      </c>
      <c r="B27" s="63" t="s">
        <v>408</v>
      </c>
      <c r="C27" s="73">
        <v>3</v>
      </c>
      <c r="D27" s="59"/>
      <c r="E27" s="59"/>
      <c r="F27" s="59">
        <v>3</v>
      </c>
      <c r="G27" s="59"/>
      <c r="H27" s="59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4">
        <f t="shared" si="0"/>
        <v>0</v>
      </c>
      <c r="X27" s="56"/>
      <c r="Y27" s="56"/>
      <c r="Z27" s="56"/>
    </row>
    <row r="28" spans="1:26" ht="15.75" customHeight="1" x14ac:dyDescent="0.25">
      <c r="A28" s="57" t="s">
        <v>111</v>
      </c>
      <c r="B28" s="58" t="s">
        <v>353</v>
      </c>
      <c r="C28" s="59">
        <v>6</v>
      </c>
      <c r="D28" s="59">
        <v>0</v>
      </c>
      <c r="E28" s="59">
        <v>0</v>
      </c>
      <c r="F28" s="59">
        <v>6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4">
        <f t="shared" si="0"/>
        <v>0</v>
      </c>
      <c r="X28" s="54">
        <f>G28-I28-J28</f>
        <v>0</v>
      </c>
      <c r="Y28" s="54">
        <f>G28-K28-L28-M28-N28-O28-P28</f>
        <v>0</v>
      </c>
      <c r="Z28" s="54">
        <f>G28-Q28-R28-S28-T28-U28-V28</f>
        <v>0</v>
      </c>
    </row>
    <row r="29" spans="1:26" ht="15.75" customHeight="1" x14ac:dyDescent="0.25">
      <c r="A29" s="76" t="s">
        <v>409</v>
      </c>
      <c r="B29" s="63" t="s">
        <v>406</v>
      </c>
      <c r="C29" s="73">
        <v>0</v>
      </c>
      <c r="D29" s="59"/>
      <c r="E29" s="59"/>
      <c r="F29" s="59"/>
      <c r="G29" s="73"/>
      <c r="H29" s="59"/>
      <c r="I29" s="59"/>
      <c r="J29" s="75"/>
      <c r="K29" s="59"/>
      <c r="L29" s="59"/>
      <c r="M29" s="75"/>
      <c r="N29" s="59"/>
      <c r="O29" s="75"/>
      <c r="P29" s="75"/>
      <c r="Q29" s="59"/>
      <c r="R29" s="75"/>
      <c r="S29" s="59"/>
      <c r="T29" s="75"/>
      <c r="U29" s="75"/>
      <c r="V29" s="75"/>
      <c r="W29" s="54">
        <f t="shared" si="0"/>
        <v>0</v>
      </c>
      <c r="X29" s="54">
        <f>G29-I29-J29</f>
        <v>0</v>
      </c>
      <c r="Y29" s="54">
        <f>G29-K29-L29-M29-N29-O29-P29</f>
        <v>0</v>
      </c>
      <c r="Z29" s="54">
        <f>G29-Q29-R29-S29-T29-U29-V29</f>
        <v>0</v>
      </c>
    </row>
    <row r="30" spans="1:26" ht="15.75" customHeight="1" x14ac:dyDescent="0.25">
      <c r="A30" s="76" t="s">
        <v>410</v>
      </c>
      <c r="B30" s="63" t="s">
        <v>407</v>
      </c>
      <c r="C30" s="73">
        <v>0</v>
      </c>
      <c r="D30" s="59"/>
      <c r="E30" s="59"/>
      <c r="F30" s="59"/>
      <c r="G30" s="73"/>
      <c r="H30" s="59"/>
      <c r="I30" s="59"/>
      <c r="J30" s="75"/>
      <c r="K30" s="59"/>
      <c r="L30" s="59"/>
      <c r="M30" s="75"/>
      <c r="N30" s="59"/>
      <c r="O30" s="75"/>
      <c r="P30" s="75"/>
      <c r="Q30" s="59"/>
      <c r="R30" s="75"/>
      <c r="S30" s="59"/>
      <c r="T30" s="75"/>
      <c r="U30" s="75"/>
      <c r="V30" s="75"/>
      <c r="W30" s="54">
        <f t="shared" si="0"/>
        <v>0</v>
      </c>
      <c r="X30" s="54">
        <f>G30-I30-J30</f>
        <v>0</v>
      </c>
      <c r="Y30" s="54">
        <f>G30-K30-L30-M30-N30-O30-P30</f>
        <v>0</v>
      </c>
      <c r="Z30" s="54">
        <f>G30-Q30-R30-S30-T30-U30-V30</f>
        <v>0</v>
      </c>
    </row>
    <row r="31" spans="1:26" ht="15.75" customHeight="1" x14ac:dyDescent="0.25">
      <c r="A31" s="76" t="s">
        <v>411</v>
      </c>
      <c r="B31" s="63" t="s">
        <v>408</v>
      </c>
      <c r="C31" s="73">
        <v>6</v>
      </c>
      <c r="D31" s="59"/>
      <c r="E31" s="59"/>
      <c r="F31" s="59">
        <v>6</v>
      </c>
      <c r="G31" s="59"/>
      <c r="H31" s="59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4">
        <f t="shared" si="0"/>
        <v>0</v>
      </c>
      <c r="X31" s="56"/>
      <c r="Y31" s="56"/>
      <c r="Z31" s="56"/>
    </row>
    <row r="32" spans="1:26" ht="15.75" customHeight="1" x14ac:dyDescent="0.25">
      <c r="A32" s="57" t="s">
        <v>112</v>
      </c>
      <c r="B32" s="58" t="s">
        <v>354</v>
      </c>
      <c r="C32" s="59">
        <v>4</v>
      </c>
      <c r="D32" s="59">
        <v>0</v>
      </c>
      <c r="E32" s="59">
        <v>0</v>
      </c>
      <c r="F32" s="59">
        <v>4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4">
        <f t="shared" si="0"/>
        <v>0</v>
      </c>
      <c r="X32" s="54">
        <f>G32-I32-J32</f>
        <v>0</v>
      </c>
      <c r="Y32" s="54">
        <f>G32-K32-L32-M32-N32-O32-P32</f>
        <v>0</v>
      </c>
      <c r="Z32" s="54">
        <f>G32-Q32-R32-S32-T32-U32-V32</f>
        <v>0</v>
      </c>
    </row>
    <row r="33" spans="1:26" ht="15.75" customHeight="1" x14ac:dyDescent="0.25">
      <c r="A33" s="76" t="s">
        <v>409</v>
      </c>
      <c r="B33" s="63" t="s">
        <v>406</v>
      </c>
      <c r="C33" s="73">
        <v>0</v>
      </c>
      <c r="D33" s="59"/>
      <c r="E33" s="59"/>
      <c r="F33" s="59"/>
      <c r="G33" s="73"/>
      <c r="H33" s="59">
        <v>0</v>
      </c>
      <c r="I33" s="59">
        <v>0</v>
      </c>
      <c r="J33" s="75"/>
      <c r="K33" s="59"/>
      <c r="L33" s="59"/>
      <c r="M33" s="75"/>
      <c r="N33" s="59"/>
      <c r="O33" s="75"/>
      <c r="P33" s="75"/>
      <c r="Q33" s="59"/>
      <c r="R33" s="59"/>
      <c r="S33" s="59"/>
      <c r="T33" s="59"/>
      <c r="U33" s="75"/>
      <c r="V33" s="75"/>
      <c r="W33" s="54">
        <f t="shared" si="0"/>
        <v>0</v>
      </c>
      <c r="X33" s="54">
        <f>G33-I33-J33</f>
        <v>0</v>
      </c>
      <c r="Y33" s="54">
        <f>G33-K33-L33-M33-N33-O33-P33</f>
        <v>0</v>
      </c>
      <c r="Z33" s="54">
        <f>G33-Q33-R33-S33-T33-U33-V33</f>
        <v>0</v>
      </c>
    </row>
    <row r="34" spans="1:26" ht="15.75" customHeight="1" x14ac:dyDescent="0.25">
      <c r="A34" s="76" t="s">
        <v>410</v>
      </c>
      <c r="B34" s="63" t="s">
        <v>407</v>
      </c>
      <c r="C34" s="73">
        <v>0</v>
      </c>
      <c r="D34" s="59"/>
      <c r="E34" s="59"/>
      <c r="F34" s="59"/>
      <c r="G34" s="73"/>
      <c r="H34" s="59"/>
      <c r="I34" s="59"/>
      <c r="J34" s="75"/>
      <c r="K34" s="59"/>
      <c r="L34" s="59"/>
      <c r="M34" s="75"/>
      <c r="N34" s="59"/>
      <c r="O34" s="75"/>
      <c r="P34" s="75"/>
      <c r="Q34" s="59"/>
      <c r="R34" s="59"/>
      <c r="S34" s="59"/>
      <c r="T34" s="59"/>
      <c r="U34" s="75"/>
      <c r="V34" s="75"/>
      <c r="W34" s="54">
        <f t="shared" si="0"/>
        <v>0</v>
      </c>
      <c r="X34" s="54">
        <f>G34-I34-J34</f>
        <v>0</v>
      </c>
      <c r="Y34" s="54">
        <f>G34-K34-L34-M34-N34-O34-P34</f>
        <v>0</v>
      </c>
      <c r="Z34" s="54">
        <f>G34-Q34-R34-S34-T34-U34-V34</f>
        <v>0</v>
      </c>
    </row>
    <row r="35" spans="1:26" ht="15.75" customHeight="1" x14ac:dyDescent="0.25">
      <c r="A35" s="76" t="s">
        <v>411</v>
      </c>
      <c r="B35" s="63" t="s">
        <v>408</v>
      </c>
      <c r="C35" s="73">
        <v>4</v>
      </c>
      <c r="D35" s="59"/>
      <c r="E35" s="59"/>
      <c r="F35" s="59">
        <v>4</v>
      </c>
      <c r="G35" s="59"/>
      <c r="H35" s="59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4">
        <f t="shared" si="0"/>
        <v>0</v>
      </c>
      <c r="X35" s="56"/>
      <c r="Y35" s="56"/>
      <c r="Z35" s="56"/>
    </row>
    <row r="36" spans="1:26" ht="15.75" customHeight="1" x14ac:dyDescent="0.25">
      <c r="A36" s="57" t="s">
        <v>113</v>
      </c>
      <c r="B36" s="58" t="s">
        <v>355</v>
      </c>
      <c r="C36" s="59">
        <v>1</v>
      </c>
      <c r="D36" s="59">
        <v>0</v>
      </c>
      <c r="E36" s="59">
        <v>0</v>
      </c>
      <c r="F36" s="59">
        <v>1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4">
        <f t="shared" si="0"/>
        <v>0</v>
      </c>
      <c r="X36" s="54">
        <f>G36-I36-J36</f>
        <v>0</v>
      </c>
      <c r="Y36" s="54">
        <f>G36-K36-L36-M36-N36-O36-P36</f>
        <v>0</v>
      </c>
      <c r="Z36" s="54">
        <f>G36-Q36-R36-S36-T36-U36-V36</f>
        <v>0</v>
      </c>
    </row>
    <row r="37" spans="1:26" ht="15.75" customHeight="1" x14ac:dyDescent="0.25">
      <c r="A37" s="76" t="s">
        <v>409</v>
      </c>
      <c r="B37" s="63" t="s">
        <v>406</v>
      </c>
      <c r="C37" s="73">
        <v>0</v>
      </c>
      <c r="D37" s="59"/>
      <c r="E37" s="59"/>
      <c r="F37" s="59"/>
      <c r="G37" s="67"/>
      <c r="H37" s="59"/>
      <c r="I37" s="59"/>
      <c r="J37" s="75"/>
      <c r="K37" s="59"/>
      <c r="L37" s="59"/>
      <c r="M37" s="75"/>
      <c r="N37" s="59"/>
      <c r="O37" s="75"/>
      <c r="P37" s="75"/>
      <c r="Q37" s="59"/>
      <c r="R37" s="75"/>
      <c r="S37" s="75"/>
      <c r="T37" s="75"/>
      <c r="U37" s="75"/>
      <c r="V37" s="75"/>
      <c r="W37" s="54">
        <f t="shared" si="0"/>
        <v>0</v>
      </c>
      <c r="X37" s="54">
        <f>G37-I37-J37</f>
        <v>0</v>
      </c>
      <c r="Y37" s="54">
        <f>G37-K37-L37-M37-N37-O37-P37</f>
        <v>0</v>
      </c>
      <c r="Z37" s="54">
        <f>G37-Q37-R37-S37-T37-U37-V37</f>
        <v>0</v>
      </c>
    </row>
    <row r="38" spans="1:26" ht="15.75" customHeight="1" x14ac:dyDescent="0.25">
      <c r="A38" s="76" t="s">
        <v>410</v>
      </c>
      <c r="B38" s="63" t="s">
        <v>407</v>
      </c>
      <c r="C38" s="73">
        <v>0</v>
      </c>
      <c r="D38" s="59"/>
      <c r="E38" s="59"/>
      <c r="F38" s="59"/>
      <c r="G38" s="73"/>
      <c r="H38" s="59"/>
      <c r="I38" s="59"/>
      <c r="J38" s="75"/>
      <c r="K38" s="59"/>
      <c r="L38" s="59"/>
      <c r="M38" s="75"/>
      <c r="N38" s="59"/>
      <c r="O38" s="75"/>
      <c r="P38" s="75"/>
      <c r="Q38" s="59"/>
      <c r="R38" s="75"/>
      <c r="S38" s="75"/>
      <c r="T38" s="75"/>
      <c r="U38" s="75"/>
      <c r="V38" s="75"/>
      <c r="W38" s="54">
        <f t="shared" si="0"/>
        <v>0</v>
      </c>
      <c r="X38" s="54">
        <f>G38-I38-J38</f>
        <v>0</v>
      </c>
      <c r="Y38" s="54">
        <f>G38-K38-L38-M38-N38-O38-P38</f>
        <v>0</v>
      </c>
      <c r="Z38" s="54">
        <f>G38-Q38-R38-S38-T38-U38-V38</f>
        <v>0</v>
      </c>
    </row>
    <row r="39" spans="1:26" ht="15.75" customHeight="1" x14ac:dyDescent="0.25">
      <c r="A39" s="76" t="s">
        <v>411</v>
      </c>
      <c r="B39" s="63" t="s">
        <v>408</v>
      </c>
      <c r="C39" s="73">
        <v>1</v>
      </c>
      <c r="D39" s="59"/>
      <c r="E39" s="59"/>
      <c r="F39" s="59">
        <v>1</v>
      </c>
      <c r="G39" s="59"/>
      <c r="H39" s="59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4">
        <f t="shared" si="0"/>
        <v>0</v>
      </c>
      <c r="X39" s="56"/>
      <c r="Y39" s="56"/>
      <c r="Z39" s="56"/>
    </row>
    <row r="40" spans="1:26" ht="15.75" customHeight="1" x14ac:dyDescent="0.25">
      <c r="A40" s="57" t="s">
        <v>114</v>
      </c>
      <c r="B40" s="58" t="s">
        <v>356</v>
      </c>
      <c r="C40" s="59">
        <v>1</v>
      </c>
      <c r="D40" s="59">
        <v>0</v>
      </c>
      <c r="E40" s="59">
        <v>0</v>
      </c>
      <c r="F40" s="59">
        <v>1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0</v>
      </c>
      <c r="R40" s="59">
        <v>0</v>
      </c>
      <c r="S40" s="59">
        <v>0</v>
      </c>
      <c r="T40" s="59">
        <v>0</v>
      </c>
      <c r="U40" s="59">
        <v>0</v>
      </c>
      <c r="V40" s="59">
        <v>0</v>
      </c>
      <c r="W40" s="54">
        <f t="shared" si="0"/>
        <v>0</v>
      </c>
      <c r="X40" s="54">
        <f>G40-I40-J40</f>
        <v>0</v>
      </c>
      <c r="Y40" s="54">
        <f>G40-K40-L40-M40-N40-O40-P40</f>
        <v>0</v>
      </c>
      <c r="Z40" s="54">
        <f>G40-Q40-R40-S40-T40-U40-V40</f>
        <v>0</v>
      </c>
    </row>
    <row r="41" spans="1:26" ht="15.75" customHeight="1" x14ac:dyDescent="0.25">
      <c r="A41" s="76" t="s">
        <v>409</v>
      </c>
      <c r="B41" s="63" t="s">
        <v>406</v>
      </c>
      <c r="C41" s="73">
        <v>0</v>
      </c>
      <c r="D41" s="59"/>
      <c r="E41" s="59"/>
      <c r="F41" s="59"/>
      <c r="G41" s="73"/>
      <c r="H41" s="59"/>
      <c r="I41" s="59"/>
      <c r="J41" s="75"/>
      <c r="K41" s="59"/>
      <c r="L41" s="59"/>
      <c r="M41" s="59"/>
      <c r="N41" s="59"/>
      <c r="O41" s="59"/>
      <c r="P41" s="75"/>
      <c r="Q41" s="59"/>
      <c r="R41" s="75"/>
      <c r="S41" s="75"/>
      <c r="T41" s="75"/>
      <c r="U41" s="75"/>
      <c r="V41" s="75"/>
      <c r="W41" s="54">
        <f t="shared" si="0"/>
        <v>0</v>
      </c>
      <c r="X41" s="54">
        <f>G41-I41-J41</f>
        <v>0</v>
      </c>
      <c r="Y41" s="54">
        <f>G41-K41-L41-M41-N41-O41-P41</f>
        <v>0</v>
      </c>
      <c r="Z41" s="54">
        <f>G41-Q41-R41-S41-T41-U41-V41</f>
        <v>0</v>
      </c>
    </row>
    <row r="42" spans="1:26" ht="15.75" customHeight="1" x14ac:dyDescent="0.25">
      <c r="A42" s="76" t="s">
        <v>410</v>
      </c>
      <c r="B42" s="63" t="s">
        <v>407</v>
      </c>
      <c r="C42" s="73">
        <v>0</v>
      </c>
      <c r="D42" s="59"/>
      <c r="E42" s="59"/>
      <c r="F42" s="59"/>
      <c r="G42" s="73"/>
      <c r="H42" s="59"/>
      <c r="I42" s="59"/>
      <c r="J42" s="74"/>
      <c r="K42" s="59"/>
      <c r="L42" s="59"/>
      <c r="M42" s="59"/>
      <c r="N42" s="59"/>
      <c r="O42" s="74"/>
      <c r="P42" s="74"/>
      <c r="Q42" s="59"/>
      <c r="R42" s="74"/>
      <c r="S42" s="74"/>
      <c r="T42" s="74"/>
      <c r="U42" s="74"/>
      <c r="V42" s="75"/>
      <c r="W42" s="54">
        <f t="shared" si="0"/>
        <v>0</v>
      </c>
      <c r="X42" s="54">
        <f>G42-I42-J42</f>
        <v>0</v>
      </c>
      <c r="Y42" s="54">
        <f>G42-K42-L42-M42-N42-O42-P42</f>
        <v>0</v>
      </c>
      <c r="Z42" s="54">
        <f>G42-Q42-R42-S42-T42-U42-V42</f>
        <v>0</v>
      </c>
    </row>
    <row r="43" spans="1:26" ht="15.75" customHeight="1" x14ac:dyDescent="0.25">
      <c r="A43" s="76" t="s">
        <v>411</v>
      </c>
      <c r="B43" s="63" t="s">
        <v>408</v>
      </c>
      <c r="C43" s="73">
        <v>1</v>
      </c>
      <c r="D43" s="59"/>
      <c r="E43" s="59"/>
      <c r="F43" s="59">
        <v>1</v>
      </c>
      <c r="G43" s="59"/>
      <c r="H43" s="59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4">
        <f t="shared" si="0"/>
        <v>0</v>
      </c>
      <c r="X43" s="56"/>
      <c r="Y43" s="56"/>
      <c r="Z43" s="56"/>
    </row>
    <row r="44" spans="1:26" ht="15.75" customHeight="1" x14ac:dyDescent="0.25">
      <c r="A44" s="57" t="s">
        <v>412</v>
      </c>
      <c r="B44" s="58" t="s">
        <v>357</v>
      </c>
      <c r="C44" s="59">
        <v>1</v>
      </c>
      <c r="D44" s="59">
        <v>0</v>
      </c>
      <c r="E44" s="59">
        <v>0</v>
      </c>
      <c r="F44" s="59">
        <v>1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0</v>
      </c>
      <c r="R44" s="59">
        <v>0</v>
      </c>
      <c r="S44" s="59">
        <v>0</v>
      </c>
      <c r="T44" s="59">
        <v>0</v>
      </c>
      <c r="U44" s="59">
        <v>0</v>
      </c>
      <c r="V44" s="59">
        <v>0</v>
      </c>
      <c r="W44" s="54">
        <f>C44-D44-E44-F44-G44-H44</f>
        <v>0</v>
      </c>
      <c r="X44" s="54">
        <f>G44-I44-J44</f>
        <v>0</v>
      </c>
      <c r="Y44" s="54">
        <f>G44-K44-L44-M44-N44-O44-P44</f>
        <v>0</v>
      </c>
      <c r="Z44" s="54">
        <f>G44-Q44-R44-S44-T44-U44-V44</f>
        <v>0</v>
      </c>
    </row>
    <row r="45" spans="1:26" ht="15.75" customHeight="1" x14ac:dyDescent="0.25">
      <c r="A45" s="76" t="s">
        <v>409</v>
      </c>
      <c r="B45" s="63" t="s">
        <v>406</v>
      </c>
      <c r="C45" s="73">
        <v>0</v>
      </c>
      <c r="D45" s="59"/>
      <c r="E45" s="59"/>
      <c r="F45" s="59"/>
      <c r="G45" s="73"/>
      <c r="H45" s="59"/>
      <c r="I45" s="59"/>
      <c r="J45" s="75"/>
      <c r="K45" s="59"/>
      <c r="L45" s="59"/>
      <c r="M45" s="75"/>
      <c r="N45" s="59"/>
      <c r="O45" s="59"/>
      <c r="P45" s="75"/>
      <c r="Q45" s="59"/>
      <c r="R45" s="75"/>
      <c r="S45" s="75"/>
      <c r="T45" s="75"/>
      <c r="U45" s="75"/>
      <c r="V45" s="75"/>
      <c r="W45" s="54">
        <f t="shared" si="0"/>
        <v>0</v>
      </c>
      <c r="X45" s="54">
        <f>G45-I45-J45</f>
        <v>0</v>
      </c>
      <c r="Y45" s="54">
        <f>G45-K45-L45-M45-N45-O45-P45</f>
        <v>0</v>
      </c>
      <c r="Z45" s="54">
        <f>G45-Q45-R45-S45-T45-U45-V45</f>
        <v>0</v>
      </c>
    </row>
    <row r="46" spans="1:26" ht="15.75" customHeight="1" x14ac:dyDescent="0.25">
      <c r="A46" s="76" t="s">
        <v>410</v>
      </c>
      <c r="B46" s="63" t="s">
        <v>407</v>
      </c>
      <c r="C46" s="73">
        <v>0</v>
      </c>
      <c r="D46" s="59"/>
      <c r="E46" s="59"/>
      <c r="F46" s="59"/>
      <c r="G46" s="73"/>
      <c r="H46" s="59"/>
      <c r="I46" s="59"/>
      <c r="J46" s="75"/>
      <c r="K46" s="59"/>
      <c r="L46" s="59"/>
      <c r="M46" s="75"/>
      <c r="N46" s="59"/>
      <c r="O46" s="59"/>
      <c r="P46" s="59"/>
      <c r="Q46" s="59"/>
      <c r="R46" s="75"/>
      <c r="S46" s="75"/>
      <c r="T46" s="75"/>
      <c r="U46" s="75"/>
      <c r="V46" s="75"/>
      <c r="W46" s="54">
        <f t="shared" si="0"/>
        <v>0</v>
      </c>
      <c r="X46" s="54">
        <f>G46-I46-J46</f>
        <v>0</v>
      </c>
      <c r="Y46" s="54">
        <f>G46-K46-L46-M46-N46-O46-P46</f>
        <v>0</v>
      </c>
      <c r="Z46" s="54">
        <f>G46-Q46-R46-S46-T46-U46-V46</f>
        <v>0</v>
      </c>
    </row>
    <row r="47" spans="1:26" ht="15.75" customHeight="1" x14ac:dyDescent="0.25">
      <c r="A47" s="76" t="s">
        <v>411</v>
      </c>
      <c r="B47" s="63" t="s">
        <v>408</v>
      </c>
      <c r="C47" s="73">
        <v>1</v>
      </c>
      <c r="D47" s="59"/>
      <c r="E47" s="59"/>
      <c r="F47" s="59">
        <v>1</v>
      </c>
      <c r="G47" s="59"/>
      <c r="H47" s="59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4">
        <f t="shared" si="0"/>
        <v>0</v>
      </c>
      <c r="X47" s="56"/>
      <c r="Y47" s="56"/>
      <c r="Z47" s="56"/>
    </row>
    <row r="48" spans="1:26" ht="15.75" customHeight="1" x14ac:dyDescent="0.25">
      <c r="A48" s="57" t="s">
        <v>413</v>
      </c>
      <c r="B48" s="58" t="s">
        <v>358</v>
      </c>
      <c r="C48" s="59">
        <v>1</v>
      </c>
      <c r="D48" s="59">
        <v>0</v>
      </c>
      <c r="E48" s="59">
        <v>0</v>
      </c>
      <c r="F48" s="59">
        <v>1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0</v>
      </c>
      <c r="P48" s="59">
        <v>0</v>
      </c>
      <c r="Q48" s="59">
        <v>0</v>
      </c>
      <c r="R48" s="59">
        <v>0</v>
      </c>
      <c r="S48" s="59">
        <v>0</v>
      </c>
      <c r="T48" s="59">
        <v>0</v>
      </c>
      <c r="U48" s="59">
        <v>0</v>
      </c>
      <c r="V48" s="59">
        <v>0</v>
      </c>
      <c r="W48" s="54">
        <f t="shared" si="0"/>
        <v>0</v>
      </c>
      <c r="X48" s="54">
        <f>G48-I48-J48</f>
        <v>0</v>
      </c>
      <c r="Y48" s="54">
        <f>G48-K48-L48-M48-N48-O48-P48</f>
        <v>0</v>
      </c>
      <c r="Z48" s="54">
        <f>G48-Q48-R48-S48-T48-U48-V48</f>
        <v>0</v>
      </c>
    </row>
    <row r="49" spans="1:26" ht="15.75" customHeight="1" x14ac:dyDescent="0.25">
      <c r="A49" s="76" t="s">
        <v>409</v>
      </c>
      <c r="B49" s="63" t="s">
        <v>406</v>
      </c>
      <c r="C49" s="73">
        <v>0</v>
      </c>
      <c r="D49" s="59"/>
      <c r="E49" s="59"/>
      <c r="F49" s="59"/>
      <c r="G49" s="73"/>
      <c r="H49" s="59"/>
      <c r="I49" s="59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54">
        <f t="shared" si="0"/>
        <v>0</v>
      </c>
      <c r="X49" s="54">
        <f>G49-I49-J49</f>
        <v>0</v>
      </c>
      <c r="Y49" s="54">
        <f>G49-K49-L49-M49-N49-O49-P49</f>
        <v>0</v>
      </c>
      <c r="Z49" s="54">
        <f>G49-Q49-R49-S49-T49-U49-V49</f>
        <v>0</v>
      </c>
    </row>
    <row r="50" spans="1:26" ht="15.75" customHeight="1" x14ac:dyDescent="0.25">
      <c r="A50" s="76" t="s">
        <v>410</v>
      </c>
      <c r="B50" s="63" t="s">
        <v>407</v>
      </c>
      <c r="C50" s="73">
        <v>0</v>
      </c>
      <c r="D50" s="59"/>
      <c r="E50" s="59"/>
      <c r="F50" s="59"/>
      <c r="G50" s="73"/>
      <c r="H50" s="59"/>
      <c r="I50" s="59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54">
        <f t="shared" si="0"/>
        <v>0</v>
      </c>
      <c r="X50" s="54">
        <f>G50-I50-J50</f>
        <v>0</v>
      </c>
      <c r="Y50" s="54">
        <f>G50-K50-L50-M50-N50-O50-P50</f>
        <v>0</v>
      </c>
      <c r="Z50" s="54">
        <f>G50-Q50-R50-S50-T50-U50-V50</f>
        <v>0</v>
      </c>
    </row>
    <row r="51" spans="1:26" ht="15.75" customHeight="1" x14ac:dyDescent="0.25">
      <c r="A51" s="76" t="s">
        <v>411</v>
      </c>
      <c r="B51" s="63" t="s">
        <v>408</v>
      </c>
      <c r="C51" s="73">
        <v>1</v>
      </c>
      <c r="D51" s="59"/>
      <c r="E51" s="59"/>
      <c r="F51" s="59">
        <v>1</v>
      </c>
      <c r="G51" s="59"/>
      <c r="H51" s="59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4">
        <f t="shared" si="0"/>
        <v>0</v>
      </c>
      <c r="X51" s="56"/>
      <c r="Y51" s="56"/>
      <c r="Z51" s="56"/>
    </row>
    <row r="52" spans="1:26" ht="15.75" customHeight="1" x14ac:dyDescent="0.25">
      <c r="A52" s="57" t="s">
        <v>414</v>
      </c>
      <c r="B52" s="58" t="s">
        <v>359</v>
      </c>
      <c r="C52" s="59">
        <v>2</v>
      </c>
      <c r="D52" s="59">
        <v>0</v>
      </c>
      <c r="E52" s="59">
        <v>0</v>
      </c>
      <c r="F52" s="59">
        <v>2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</v>
      </c>
      <c r="U52" s="59">
        <v>0</v>
      </c>
      <c r="V52" s="59">
        <v>0</v>
      </c>
      <c r="W52" s="54">
        <f t="shared" si="0"/>
        <v>0</v>
      </c>
      <c r="X52" s="54">
        <f>G52-I52-J52</f>
        <v>0</v>
      </c>
      <c r="Y52" s="54">
        <f>G52-K52-L52-M52-N52-O52-P52</f>
        <v>0</v>
      </c>
      <c r="Z52" s="54">
        <f>G52-Q52-R52-S52-T52-U52-V52</f>
        <v>0</v>
      </c>
    </row>
    <row r="53" spans="1:26" ht="15.75" customHeight="1" x14ac:dyDescent="0.25">
      <c r="A53" s="76" t="s">
        <v>409</v>
      </c>
      <c r="B53" s="63" t="s">
        <v>406</v>
      </c>
      <c r="C53" s="73">
        <v>0</v>
      </c>
      <c r="D53" s="59"/>
      <c r="E53" s="59"/>
      <c r="F53" s="59"/>
      <c r="G53" s="73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4">
        <f t="shared" si="0"/>
        <v>0</v>
      </c>
      <c r="X53" s="54">
        <f>G53-I53-J53</f>
        <v>0</v>
      </c>
      <c r="Y53" s="54">
        <f>G53-K53-L53-M53-N53-O53-P53</f>
        <v>0</v>
      </c>
      <c r="Z53" s="54">
        <f>G53-Q53-R53-S53-T53-U53-V53</f>
        <v>0</v>
      </c>
    </row>
    <row r="54" spans="1:26" ht="15.75" customHeight="1" x14ac:dyDescent="0.25">
      <c r="A54" s="76" t="s">
        <v>410</v>
      </c>
      <c r="B54" s="63" t="s">
        <v>407</v>
      </c>
      <c r="C54" s="73">
        <v>0</v>
      </c>
      <c r="D54" s="59"/>
      <c r="E54" s="59"/>
      <c r="F54" s="59"/>
      <c r="G54" s="73"/>
      <c r="H54" s="59"/>
      <c r="I54" s="59"/>
      <c r="J54" s="75"/>
      <c r="K54" s="59"/>
      <c r="L54" s="59"/>
      <c r="M54" s="75"/>
      <c r="N54" s="59"/>
      <c r="O54" s="75"/>
      <c r="P54" s="75"/>
      <c r="Q54" s="59"/>
      <c r="R54" s="75"/>
      <c r="S54" s="75"/>
      <c r="T54" s="75"/>
      <c r="U54" s="75"/>
      <c r="V54" s="75"/>
      <c r="W54" s="54">
        <f t="shared" si="0"/>
        <v>0</v>
      </c>
      <c r="X54" s="54">
        <f>G54-I54-J54</f>
        <v>0</v>
      </c>
      <c r="Y54" s="54">
        <f>G54-K54-L54-M54-N54-O54-P54</f>
        <v>0</v>
      </c>
      <c r="Z54" s="54">
        <f>G54-Q54-R54-S54-T54-U54-V54</f>
        <v>0</v>
      </c>
    </row>
    <row r="55" spans="1:26" ht="15.75" customHeight="1" x14ac:dyDescent="0.25">
      <c r="A55" s="76" t="s">
        <v>411</v>
      </c>
      <c r="B55" s="63" t="s">
        <v>408</v>
      </c>
      <c r="C55" s="73">
        <v>2</v>
      </c>
      <c r="D55" s="59"/>
      <c r="E55" s="59"/>
      <c r="F55" s="59">
        <v>2</v>
      </c>
      <c r="G55" s="59"/>
      <c r="H55" s="59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4">
        <f t="shared" si="0"/>
        <v>0</v>
      </c>
      <c r="X55" s="56"/>
      <c r="Y55" s="56"/>
      <c r="Z55" s="56"/>
    </row>
    <row r="56" spans="1:26" ht="15.75" customHeight="1" x14ac:dyDescent="0.25">
      <c r="A56" s="57" t="s">
        <v>415</v>
      </c>
      <c r="B56" s="58" t="s">
        <v>360</v>
      </c>
      <c r="C56" s="59">
        <v>1</v>
      </c>
      <c r="D56" s="59">
        <v>0</v>
      </c>
      <c r="E56" s="59">
        <v>0</v>
      </c>
      <c r="F56" s="59">
        <v>1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4">
        <f t="shared" si="0"/>
        <v>0</v>
      </c>
      <c r="X56" s="54">
        <f>G56-I56-J56</f>
        <v>0</v>
      </c>
      <c r="Y56" s="54">
        <f>G56-K56-L56-M56-N56-O56-P56</f>
        <v>0</v>
      </c>
      <c r="Z56" s="54">
        <f>G56-Q56-R56-S56-T56-U56-V56</f>
        <v>0</v>
      </c>
    </row>
    <row r="57" spans="1:26" ht="15.75" customHeight="1" x14ac:dyDescent="0.25">
      <c r="A57" s="76" t="s">
        <v>409</v>
      </c>
      <c r="B57" s="63" t="s">
        <v>406</v>
      </c>
      <c r="C57" s="73">
        <v>0</v>
      </c>
      <c r="D57" s="59"/>
      <c r="E57" s="59"/>
      <c r="F57" s="59"/>
      <c r="G57" s="73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4">
        <f t="shared" si="0"/>
        <v>0</v>
      </c>
      <c r="X57" s="54">
        <f>G57-I57-J57</f>
        <v>0</v>
      </c>
      <c r="Y57" s="54">
        <f>G57-K57-L57-M57-N57-O57-P57</f>
        <v>0</v>
      </c>
      <c r="Z57" s="54">
        <f>G57-Q57-R57-S57-T57-U57-V57</f>
        <v>0</v>
      </c>
    </row>
    <row r="58" spans="1:26" ht="15.75" customHeight="1" x14ac:dyDescent="0.25">
      <c r="A58" s="76" t="s">
        <v>410</v>
      </c>
      <c r="B58" s="63" t="s">
        <v>407</v>
      </c>
      <c r="C58" s="73">
        <v>0</v>
      </c>
      <c r="D58" s="59"/>
      <c r="E58" s="59"/>
      <c r="F58" s="59"/>
      <c r="G58" s="73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4">
        <f t="shared" si="0"/>
        <v>0</v>
      </c>
      <c r="X58" s="54">
        <f>G58-I58-J58</f>
        <v>0</v>
      </c>
      <c r="Y58" s="54">
        <f>G58-K58-L58-M58-N58-O58-P58</f>
        <v>0</v>
      </c>
      <c r="Z58" s="54">
        <f>G58-Q58-R58-S58-T58-U58-V58</f>
        <v>0</v>
      </c>
    </row>
    <row r="59" spans="1:26" ht="15.75" customHeight="1" x14ac:dyDescent="0.25">
      <c r="A59" s="76" t="s">
        <v>411</v>
      </c>
      <c r="B59" s="63" t="s">
        <v>408</v>
      </c>
      <c r="C59" s="73">
        <v>1</v>
      </c>
      <c r="D59" s="59"/>
      <c r="E59" s="59"/>
      <c r="F59" s="59">
        <v>1</v>
      </c>
      <c r="G59" s="59"/>
      <c r="H59" s="59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4">
        <f t="shared" si="0"/>
        <v>0</v>
      </c>
      <c r="X59" s="56"/>
      <c r="Y59" s="56"/>
      <c r="Z59" s="56"/>
    </row>
    <row r="60" spans="1:26" ht="15.75" customHeight="1" x14ac:dyDescent="0.25">
      <c r="A60" s="57" t="s">
        <v>416</v>
      </c>
      <c r="B60" s="58" t="s">
        <v>361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4">
        <f t="shared" si="0"/>
        <v>0</v>
      </c>
      <c r="X60" s="54">
        <f>G60-I60-J60</f>
        <v>0</v>
      </c>
      <c r="Y60" s="54">
        <f>G60-K60-L60-M60-N60-O60-P60</f>
        <v>0</v>
      </c>
      <c r="Z60" s="54">
        <f>G60-Q60-R60-S60-T60-U60-V60</f>
        <v>0</v>
      </c>
    </row>
    <row r="61" spans="1:26" ht="15.75" customHeight="1" x14ac:dyDescent="0.25">
      <c r="A61" s="76" t="s">
        <v>409</v>
      </c>
      <c r="B61" s="63" t="s">
        <v>406</v>
      </c>
      <c r="C61" s="73">
        <v>0</v>
      </c>
      <c r="D61" s="59"/>
      <c r="E61" s="59"/>
      <c r="F61" s="59"/>
      <c r="G61" s="73"/>
      <c r="H61" s="59"/>
      <c r="I61" s="59"/>
      <c r="J61" s="75"/>
      <c r="K61" s="59"/>
      <c r="L61" s="59"/>
      <c r="M61" s="75"/>
      <c r="N61" s="59"/>
      <c r="O61" s="75"/>
      <c r="P61" s="75"/>
      <c r="Q61" s="59"/>
      <c r="R61" s="75"/>
      <c r="S61" s="75"/>
      <c r="T61" s="75"/>
      <c r="U61" s="75"/>
      <c r="V61" s="75"/>
      <c r="W61" s="54">
        <f t="shared" si="0"/>
        <v>0</v>
      </c>
      <c r="X61" s="54">
        <f>G61-I61-J61</f>
        <v>0</v>
      </c>
      <c r="Y61" s="54">
        <f>G61-K61-L61-M61-N61-O61-P61</f>
        <v>0</v>
      </c>
      <c r="Z61" s="54">
        <f>G61-Q61-R61-S61-T61-U61-V61</f>
        <v>0</v>
      </c>
    </row>
    <row r="62" spans="1:26" ht="15.75" customHeight="1" x14ac:dyDescent="0.25">
      <c r="A62" s="76" t="s">
        <v>410</v>
      </c>
      <c r="B62" s="63" t="s">
        <v>407</v>
      </c>
      <c r="C62" s="73">
        <v>0</v>
      </c>
      <c r="D62" s="59"/>
      <c r="E62" s="59"/>
      <c r="F62" s="59"/>
      <c r="G62" s="73"/>
      <c r="H62" s="59"/>
      <c r="I62" s="59"/>
      <c r="J62" s="75"/>
      <c r="K62" s="59"/>
      <c r="L62" s="59"/>
      <c r="M62" s="75"/>
      <c r="N62" s="59"/>
      <c r="O62" s="75"/>
      <c r="P62" s="75"/>
      <c r="Q62" s="59"/>
      <c r="R62" s="75"/>
      <c r="S62" s="75"/>
      <c r="T62" s="75"/>
      <c r="U62" s="75"/>
      <c r="V62" s="75"/>
      <c r="W62" s="54">
        <f t="shared" si="0"/>
        <v>0</v>
      </c>
      <c r="X62" s="54">
        <f>G62-I62-J62</f>
        <v>0</v>
      </c>
      <c r="Y62" s="54">
        <f>G62-K62-L62-M62-N62-O62-P62</f>
        <v>0</v>
      </c>
      <c r="Z62" s="54">
        <f>G62-Q62-R62-S62-T62-U62-V62</f>
        <v>0</v>
      </c>
    </row>
    <row r="63" spans="1:26" ht="15.75" customHeight="1" x14ac:dyDescent="0.25">
      <c r="A63" s="76" t="s">
        <v>411</v>
      </c>
      <c r="B63" s="63" t="s">
        <v>408</v>
      </c>
      <c r="C63" s="73">
        <v>0</v>
      </c>
      <c r="D63" s="59"/>
      <c r="E63" s="59"/>
      <c r="F63" s="59"/>
      <c r="G63" s="59"/>
      <c r="H63" s="59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4">
        <f t="shared" si="0"/>
        <v>0</v>
      </c>
      <c r="X63" s="56"/>
      <c r="Y63" s="56"/>
      <c r="Z63" s="56"/>
    </row>
    <row r="64" spans="1:26" ht="15.75" customHeight="1" x14ac:dyDescent="0.25">
      <c r="A64" s="57" t="s">
        <v>417</v>
      </c>
      <c r="B64" s="58" t="s">
        <v>362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4">
        <f t="shared" si="0"/>
        <v>0</v>
      </c>
      <c r="X64" s="54">
        <f>G64-I64-J64</f>
        <v>0</v>
      </c>
      <c r="Y64" s="54">
        <f>G64-K64-L64-M64-N64-O64-P64</f>
        <v>0</v>
      </c>
      <c r="Z64" s="54">
        <f>G64-Q64-R64-S64-T64-U64-V64</f>
        <v>0</v>
      </c>
    </row>
    <row r="65" spans="1:26" ht="15.75" customHeight="1" x14ac:dyDescent="0.25">
      <c r="A65" s="76" t="s">
        <v>409</v>
      </c>
      <c r="B65" s="63" t="s">
        <v>406</v>
      </c>
      <c r="C65" s="73">
        <v>0</v>
      </c>
      <c r="D65" s="59"/>
      <c r="E65" s="59"/>
      <c r="F65" s="59"/>
      <c r="G65" s="73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4">
        <f t="shared" si="0"/>
        <v>0</v>
      </c>
      <c r="X65" s="54">
        <f>G65-I65-J65</f>
        <v>0</v>
      </c>
      <c r="Y65" s="54">
        <f>G65-K65-L65-M65-N65-O65-P65</f>
        <v>0</v>
      </c>
      <c r="Z65" s="54">
        <f>G65-Q65-R65-S65-T65-U65-V65</f>
        <v>0</v>
      </c>
    </row>
    <row r="66" spans="1:26" ht="15.75" customHeight="1" x14ac:dyDescent="0.25">
      <c r="A66" s="76" t="s">
        <v>410</v>
      </c>
      <c r="B66" s="63" t="s">
        <v>407</v>
      </c>
      <c r="C66" s="73">
        <v>0</v>
      </c>
      <c r="D66" s="59"/>
      <c r="E66" s="59"/>
      <c r="F66" s="59"/>
      <c r="G66" s="73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4">
        <f t="shared" si="0"/>
        <v>0</v>
      </c>
      <c r="X66" s="54">
        <f>G66-I66-J66</f>
        <v>0</v>
      </c>
      <c r="Y66" s="54">
        <f>G66-K66-L66-M66-N66-O66-P66</f>
        <v>0</v>
      </c>
      <c r="Z66" s="54">
        <f>G66-Q66-R66-S66-T66-U66-V66</f>
        <v>0</v>
      </c>
    </row>
    <row r="67" spans="1:26" ht="15.75" customHeight="1" x14ac:dyDescent="0.25">
      <c r="A67" s="76" t="s">
        <v>411</v>
      </c>
      <c r="B67" s="63" t="s">
        <v>408</v>
      </c>
      <c r="C67" s="73">
        <v>0</v>
      </c>
      <c r="D67" s="59"/>
      <c r="E67" s="59"/>
      <c r="F67" s="59"/>
      <c r="G67" s="59"/>
      <c r="H67" s="59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4">
        <f t="shared" si="0"/>
        <v>0</v>
      </c>
      <c r="X67" s="56"/>
      <c r="Y67" s="56"/>
      <c r="Z67" s="56"/>
    </row>
    <row r="68" spans="1:26" s="82" customFormat="1" ht="22.7" customHeight="1" x14ac:dyDescent="0.3">
      <c r="A68" s="77"/>
      <c r="B68" s="174"/>
      <c r="C68" s="174"/>
      <c r="D68" s="174"/>
      <c r="E68" s="174"/>
      <c r="F68" s="174"/>
      <c r="G68" s="174"/>
      <c r="H68" s="174"/>
      <c r="I68" s="174"/>
      <c r="J68" s="174"/>
      <c r="K68" s="78"/>
      <c r="L68" s="78"/>
      <c r="M68" s="79"/>
      <c r="N68" s="80"/>
      <c r="O68" s="177" t="s">
        <v>339</v>
      </c>
      <c r="P68" s="177"/>
      <c r="Q68" s="177"/>
      <c r="R68" s="177"/>
      <c r="S68" s="177"/>
      <c r="T68" s="177"/>
      <c r="U68" s="177"/>
      <c r="V68" s="177"/>
      <c r="W68" s="140"/>
      <c r="X68" s="81"/>
      <c r="Y68" s="81"/>
      <c r="Z68" s="81"/>
    </row>
    <row r="69" spans="1:26" ht="18" customHeight="1" x14ac:dyDescent="0.25">
      <c r="A69" s="83"/>
      <c r="B69" s="175" t="s">
        <v>53</v>
      </c>
      <c r="C69" s="175"/>
      <c r="D69" s="175"/>
      <c r="E69" s="175"/>
      <c r="F69" s="175"/>
      <c r="G69" s="175"/>
      <c r="H69" s="175"/>
      <c r="I69" s="175"/>
      <c r="J69" s="175"/>
      <c r="K69" s="84"/>
      <c r="L69" s="84"/>
      <c r="M69" s="85"/>
      <c r="N69" s="85"/>
      <c r="O69" s="86"/>
      <c r="P69" s="176" t="s">
        <v>298</v>
      </c>
      <c r="Q69" s="176"/>
      <c r="R69" s="176"/>
      <c r="S69" s="176"/>
      <c r="T69" s="176"/>
      <c r="U69" s="176"/>
      <c r="V69" s="86"/>
      <c r="W69" s="87"/>
      <c r="X69" s="87"/>
      <c r="Y69" s="87"/>
      <c r="Z69" s="87"/>
    </row>
    <row r="70" spans="1:26" ht="16.5" x14ac:dyDescent="0.25">
      <c r="A70" s="88"/>
      <c r="B70" s="89"/>
      <c r="C70" s="90"/>
      <c r="D70" s="90"/>
      <c r="E70" s="90"/>
      <c r="F70" s="90"/>
      <c r="G70" s="90"/>
      <c r="H70" s="91"/>
      <c r="I70" s="91"/>
      <c r="J70" s="90"/>
      <c r="K70" s="90"/>
      <c r="L70" s="90"/>
      <c r="M70" s="91"/>
      <c r="N70" s="91"/>
      <c r="O70" s="91"/>
      <c r="P70" s="92"/>
      <c r="Q70" s="92"/>
      <c r="R70" s="92"/>
      <c r="S70" s="92"/>
      <c r="T70" s="92"/>
      <c r="U70" s="92"/>
      <c r="V70" s="88"/>
    </row>
    <row r="71" spans="1:26" ht="6" customHeight="1" x14ac:dyDescent="0.25">
      <c r="A71" s="88"/>
      <c r="B71" s="89"/>
      <c r="C71" s="90"/>
      <c r="D71" s="90"/>
      <c r="E71" s="90"/>
      <c r="F71" s="90"/>
      <c r="G71" s="90"/>
      <c r="H71" s="91"/>
      <c r="I71" s="91"/>
      <c r="J71" s="90"/>
      <c r="K71" s="90"/>
      <c r="L71" s="90"/>
      <c r="M71" s="91"/>
      <c r="N71" s="91"/>
      <c r="O71" s="91"/>
      <c r="P71" s="92"/>
      <c r="Q71" s="92"/>
      <c r="R71" s="92"/>
      <c r="S71" s="92"/>
      <c r="T71" s="92"/>
      <c r="U71" s="92"/>
      <c r="V71" s="88"/>
    </row>
    <row r="72" spans="1:26" ht="24" customHeight="1" x14ac:dyDescent="0.25">
      <c r="A72" s="88"/>
      <c r="B72" s="89"/>
      <c r="C72" s="90"/>
      <c r="D72" s="90"/>
      <c r="E72" s="90"/>
      <c r="F72" s="90"/>
      <c r="G72" s="90"/>
      <c r="H72" s="91"/>
      <c r="I72" s="91"/>
      <c r="J72" s="90"/>
      <c r="K72" s="90"/>
      <c r="L72" s="90"/>
      <c r="M72" s="91"/>
      <c r="N72" s="91"/>
      <c r="O72" s="91"/>
      <c r="P72" s="92"/>
      <c r="Q72" s="92"/>
      <c r="R72" s="92"/>
      <c r="S72" s="92"/>
      <c r="T72" s="92"/>
      <c r="U72" s="92"/>
      <c r="V72" s="88"/>
    </row>
    <row r="73" spans="1:26" ht="55.7" customHeight="1" x14ac:dyDescent="0.25">
      <c r="A73" s="88"/>
      <c r="B73" s="166" t="s">
        <v>418</v>
      </c>
      <c r="C73" s="166"/>
      <c r="D73" s="166"/>
      <c r="E73" s="166"/>
      <c r="F73" s="166"/>
      <c r="G73" s="166"/>
      <c r="H73" s="166"/>
      <c r="I73" s="166"/>
      <c r="J73" s="166"/>
      <c r="K73" s="89"/>
      <c r="L73" s="89"/>
      <c r="M73" s="91"/>
      <c r="N73" s="91"/>
      <c r="O73" s="91"/>
      <c r="P73" s="167" t="s">
        <v>419</v>
      </c>
      <c r="Q73" s="167"/>
      <c r="R73" s="167"/>
      <c r="S73" s="167"/>
      <c r="T73" s="167"/>
      <c r="U73" s="167"/>
      <c r="V73" s="88"/>
    </row>
    <row r="79" spans="1:26" ht="18.75" x14ac:dyDescent="0.25">
      <c r="A79" s="168" t="s">
        <v>420</v>
      </c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168"/>
    </row>
    <row r="80" spans="1:26" ht="18.75" x14ac:dyDescent="0.25">
      <c r="A80" s="169" t="s">
        <v>421</v>
      </c>
      <c r="B80" s="169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</row>
    <row r="81" spans="1:22" ht="15.75" customHeight="1" x14ac:dyDescent="0.25">
      <c r="A81" s="170" t="s">
        <v>422</v>
      </c>
      <c r="B81" s="171"/>
      <c r="C81" s="171"/>
      <c r="D81" s="171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1"/>
      <c r="S81" s="171"/>
      <c r="T81" s="171"/>
      <c r="U81" s="171"/>
      <c r="V81" s="171"/>
    </row>
    <row r="82" spans="1:22" ht="15.75" customHeight="1" x14ac:dyDescent="0.25">
      <c r="A82" s="93"/>
      <c r="B82" s="4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</row>
  </sheetData>
  <sheetProtection formatCells="0" formatColumns="0" formatRows="0" insertRows="0" deleteRows="0"/>
  <mergeCells count="47">
    <mergeCell ref="A1:D1"/>
    <mergeCell ref="E1:P1"/>
    <mergeCell ref="Q1:V1"/>
    <mergeCell ref="Q2:V2"/>
    <mergeCell ref="A3:A7"/>
    <mergeCell ref="B3:B7"/>
    <mergeCell ref="C3:H3"/>
    <mergeCell ref="I3:P3"/>
    <mergeCell ref="Q3:V3"/>
    <mergeCell ref="R4:R7"/>
    <mergeCell ref="W3:Z3"/>
    <mergeCell ref="C4:C7"/>
    <mergeCell ref="D4:D7"/>
    <mergeCell ref="E4:E7"/>
    <mergeCell ref="F4:F7"/>
    <mergeCell ref="G4:G7"/>
    <mergeCell ref="H4:H7"/>
    <mergeCell ref="I4:J4"/>
    <mergeCell ref="K4:P4"/>
    <mergeCell ref="Q4:Q7"/>
    <mergeCell ref="Y4:Y8"/>
    <mergeCell ref="Z4:Z8"/>
    <mergeCell ref="I5:I7"/>
    <mergeCell ref="J5:J7"/>
    <mergeCell ref="K5:L5"/>
    <mergeCell ref="M5:N5"/>
    <mergeCell ref="O5:O7"/>
    <mergeCell ref="P5:P7"/>
    <mergeCell ref="K6:K7"/>
    <mergeCell ref="L6:L7"/>
    <mergeCell ref="S4:S7"/>
    <mergeCell ref="T4:T7"/>
    <mergeCell ref="U4:U7"/>
    <mergeCell ref="V4:V7"/>
    <mergeCell ref="W4:W8"/>
    <mergeCell ref="X4:X8"/>
    <mergeCell ref="M6:M7"/>
    <mergeCell ref="N6:N7"/>
    <mergeCell ref="B68:J68"/>
    <mergeCell ref="B69:J69"/>
    <mergeCell ref="P69:U69"/>
    <mergeCell ref="O68:V68"/>
    <mergeCell ref="B73:J73"/>
    <mergeCell ref="P73:U73"/>
    <mergeCell ref="A79:V79"/>
    <mergeCell ref="A80:V80"/>
    <mergeCell ref="A81:V81"/>
  </mergeCells>
  <pageMargins left="0.33" right="0.23" top="0.42" bottom="0.39" header="0.31496062992126" footer="0.31496062992126"/>
  <pageSetup paperSize="9" scale="7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12280-04CA-4FCB-8F64-ED6BEA4CD43F}">
  <sheetPr>
    <pageSetUpPr fitToPage="1"/>
  </sheetPr>
  <dimension ref="A1:AA36"/>
  <sheetViews>
    <sheetView view="pageBreakPreview" zoomScaleSheetLayoutView="100" workbookViewId="0">
      <pane ySplit="7" topLeftCell="A18" activePane="bottomLeft" state="frozen"/>
      <selection pane="bottomLeft" activeCell="AD17" sqref="AD17"/>
    </sheetView>
  </sheetViews>
  <sheetFormatPr defaultColWidth="8.875" defaultRowHeight="15.75" x14ac:dyDescent="0.25"/>
  <cols>
    <col min="1" max="1" width="3.875" style="97" customWidth="1"/>
    <col min="2" max="2" width="21.125" style="97" customWidth="1"/>
    <col min="3" max="3" width="5.125" style="121" bestFit="1" customWidth="1"/>
    <col min="4" max="4" width="5.125" style="121" customWidth="1"/>
    <col min="5" max="5" width="4.625" style="121" bestFit="1" customWidth="1"/>
    <col min="6" max="6" width="5.625" style="121" bestFit="1" customWidth="1"/>
    <col min="7" max="7" width="6.125" style="121" bestFit="1" customWidth="1"/>
    <col min="8" max="8" width="4.625" style="121" bestFit="1" customWidth="1"/>
    <col min="9" max="9" width="5.125" style="121" bestFit="1" customWidth="1"/>
    <col min="10" max="10" width="6.125" style="121" bestFit="1" customWidth="1"/>
    <col min="11" max="11" width="4.625" style="121" bestFit="1" customWidth="1"/>
    <col min="12" max="12" width="5.625" style="121" bestFit="1" customWidth="1"/>
    <col min="13" max="13" width="6.625" style="121" bestFit="1" customWidth="1"/>
    <col min="14" max="14" width="5" style="121" bestFit="1" customWidth="1"/>
    <col min="15" max="15" width="6.375" style="121" bestFit="1" customWidth="1"/>
    <col min="16" max="16" width="5.625" style="121" bestFit="1" customWidth="1"/>
    <col min="17" max="18" width="8.375" style="121" customWidth="1"/>
    <col min="19" max="21" width="7.25" style="121" customWidth="1"/>
    <col min="22" max="22" width="5.75" style="121" customWidth="1"/>
    <col min="23" max="23" width="5.375" style="121" customWidth="1"/>
    <col min="24" max="24" width="6" style="121" customWidth="1"/>
    <col min="25" max="28" width="5.375" style="97" customWidth="1"/>
    <col min="29" max="16384" width="8.875" style="97"/>
  </cols>
  <sheetData>
    <row r="1" spans="1:27" ht="64.5" customHeight="1" x14ac:dyDescent="0.25">
      <c r="A1" s="210" t="s">
        <v>423</v>
      </c>
      <c r="B1" s="210"/>
      <c r="C1" s="210"/>
      <c r="D1" s="210"/>
      <c r="E1" s="211" t="s">
        <v>493</v>
      </c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2" t="str">
        <f>[6]TT!C2</f>
        <v xml:space="preserve">Đơn vị, người báo cáo: 
Đơn vị nhận báo cáo: </v>
      </c>
      <c r="R1" s="212"/>
      <c r="S1" s="212"/>
      <c r="T1" s="212"/>
      <c r="U1" s="212"/>
      <c r="V1" s="95"/>
      <c r="W1" s="95"/>
      <c r="X1" s="95"/>
      <c r="Y1" s="96"/>
      <c r="Z1" s="96"/>
      <c r="AA1" s="96"/>
    </row>
    <row r="2" spans="1:27" ht="15.75" customHeight="1" x14ac:dyDescent="0.25">
      <c r="A2" s="96"/>
      <c r="B2" s="96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213" t="s">
        <v>424</v>
      </c>
      <c r="R2" s="213"/>
      <c r="S2" s="213"/>
      <c r="T2" s="213"/>
      <c r="U2" s="213"/>
      <c r="V2" s="99"/>
      <c r="W2" s="99"/>
      <c r="X2" s="99"/>
      <c r="Y2" s="96"/>
      <c r="Z2" s="96"/>
      <c r="AA2" s="96"/>
    </row>
    <row r="3" spans="1:27" ht="18.75" customHeight="1" x14ac:dyDescent="0.25">
      <c r="A3" s="214" t="s">
        <v>45</v>
      </c>
      <c r="B3" s="214" t="s">
        <v>46</v>
      </c>
      <c r="C3" s="203" t="s">
        <v>425</v>
      </c>
      <c r="D3" s="203"/>
      <c r="E3" s="203"/>
      <c r="F3" s="203" t="s">
        <v>426</v>
      </c>
      <c r="G3" s="203"/>
      <c r="H3" s="203"/>
      <c r="I3" s="203" t="s">
        <v>427</v>
      </c>
      <c r="J3" s="203"/>
      <c r="K3" s="203"/>
      <c r="L3" s="203" t="s">
        <v>428</v>
      </c>
      <c r="M3" s="203"/>
      <c r="N3" s="203"/>
      <c r="O3" s="203"/>
      <c r="P3" s="203"/>
      <c r="Q3" s="203"/>
      <c r="R3" s="203"/>
      <c r="S3" s="203" t="s">
        <v>429</v>
      </c>
      <c r="T3" s="203"/>
      <c r="U3" s="203"/>
      <c r="V3" s="100"/>
      <c r="W3" s="100"/>
      <c r="X3" s="100"/>
      <c r="Y3" s="96"/>
      <c r="Z3" s="96"/>
      <c r="AA3" s="96"/>
    </row>
    <row r="4" spans="1:27" ht="18.75" customHeight="1" x14ac:dyDescent="0.25">
      <c r="A4" s="215"/>
      <c r="B4" s="215"/>
      <c r="C4" s="203"/>
      <c r="D4" s="203"/>
      <c r="E4" s="203"/>
      <c r="F4" s="203"/>
      <c r="G4" s="203"/>
      <c r="H4" s="203"/>
      <c r="I4" s="203"/>
      <c r="J4" s="203"/>
      <c r="K4" s="203"/>
      <c r="L4" s="203" t="s">
        <v>379</v>
      </c>
      <c r="M4" s="203"/>
      <c r="N4" s="203"/>
      <c r="O4" s="203"/>
      <c r="P4" s="203" t="s">
        <v>430</v>
      </c>
      <c r="Q4" s="203"/>
      <c r="R4" s="203"/>
      <c r="S4" s="203"/>
      <c r="T4" s="203"/>
      <c r="U4" s="203"/>
      <c r="V4" s="100"/>
      <c r="W4" s="100"/>
      <c r="X4" s="100"/>
      <c r="Y4" s="96"/>
      <c r="Z4" s="96"/>
      <c r="AA4" s="96"/>
    </row>
    <row r="5" spans="1:27" ht="18.75" customHeight="1" x14ac:dyDescent="0.25">
      <c r="A5" s="215"/>
      <c r="B5" s="215"/>
      <c r="C5" s="203"/>
      <c r="D5" s="203"/>
      <c r="E5" s="203"/>
      <c r="F5" s="203"/>
      <c r="G5" s="203"/>
      <c r="H5" s="203"/>
      <c r="I5" s="203"/>
      <c r="J5" s="203"/>
      <c r="K5" s="203"/>
      <c r="L5" s="205" t="s">
        <v>6</v>
      </c>
      <c r="M5" s="203" t="s">
        <v>4</v>
      </c>
      <c r="N5" s="203"/>
      <c r="O5" s="203"/>
      <c r="P5" s="205" t="s">
        <v>6</v>
      </c>
      <c r="Q5" s="203" t="s">
        <v>4</v>
      </c>
      <c r="R5" s="203"/>
      <c r="S5" s="203"/>
      <c r="T5" s="203"/>
      <c r="U5" s="203"/>
      <c r="V5" s="207" t="s">
        <v>103</v>
      </c>
      <c r="W5" s="208"/>
      <c r="X5" s="208"/>
      <c r="Y5" s="208"/>
      <c r="Z5" s="208"/>
      <c r="AA5" s="208"/>
    </row>
    <row r="6" spans="1:27" ht="48.2" customHeight="1" x14ac:dyDescent="0.25">
      <c r="A6" s="215"/>
      <c r="B6" s="215"/>
      <c r="C6" s="205" t="s">
        <v>431</v>
      </c>
      <c r="D6" s="205" t="s">
        <v>432</v>
      </c>
      <c r="E6" s="205" t="s">
        <v>433</v>
      </c>
      <c r="F6" s="205" t="s">
        <v>434</v>
      </c>
      <c r="G6" s="205" t="s">
        <v>432</v>
      </c>
      <c r="H6" s="205" t="s">
        <v>433</v>
      </c>
      <c r="I6" s="205" t="s">
        <v>431</v>
      </c>
      <c r="J6" s="205" t="s">
        <v>432</v>
      </c>
      <c r="K6" s="205" t="s">
        <v>433</v>
      </c>
      <c r="L6" s="209"/>
      <c r="M6" s="205" t="s">
        <v>406</v>
      </c>
      <c r="N6" s="205" t="s">
        <v>407</v>
      </c>
      <c r="O6" s="205" t="s">
        <v>408</v>
      </c>
      <c r="P6" s="209"/>
      <c r="Q6" s="205" t="s">
        <v>435</v>
      </c>
      <c r="R6" s="205" t="s">
        <v>436</v>
      </c>
      <c r="S6" s="205" t="s">
        <v>6</v>
      </c>
      <c r="T6" s="205" t="s">
        <v>437</v>
      </c>
      <c r="U6" s="205" t="s">
        <v>438</v>
      </c>
      <c r="V6" s="203" t="s">
        <v>439</v>
      </c>
      <c r="W6" s="203" t="s">
        <v>440</v>
      </c>
      <c r="X6" s="203" t="s">
        <v>441</v>
      </c>
      <c r="Y6" s="203" t="s">
        <v>442</v>
      </c>
      <c r="Z6" s="203" t="s">
        <v>443</v>
      </c>
      <c r="AA6" s="203" t="s">
        <v>444</v>
      </c>
    </row>
    <row r="7" spans="1:27" ht="22.5" customHeight="1" x14ac:dyDescent="0.25">
      <c r="A7" s="216"/>
      <c r="B7" s="21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3"/>
      <c r="W7" s="203"/>
      <c r="X7" s="203"/>
      <c r="Y7" s="203"/>
      <c r="Z7" s="203"/>
      <c r="AA7" s="203"/>
    </row>
    <row r="8" spans="1:27" x14ac:dyDescent="0.25">
      <c r="A8" s="204" t="s">
        <v>3</v>
      </c>
      <c r="B8" s="204"/>
      <c r="C8" s="101">
        <v>1</v>
      </c>
      <c r="D8" s="101">
        <v>2</v>
      </c>
      <c r="E8" s="101">
        <v>3</v>
      </c>
      <c r="F8" s="101">
        <v>4</v>
      </c>
      <c r="G8" s="101">
        <v>5</v>
      </c>
      <c r="H8" s="101">
        <v>6</v>
      </c>
      <c r="I8" s="101">
        <v>7</v>
      </c>
      <c r="J8" s="101">
        <v>8</v>
      </c>
      <c r="K8" s="101">
        <v>9</v>
      </c>
      <c r="L8" s="101">
        <v>10</v>
      </c>
      <c r="M8" s="101">
        <v>11</v>
      </c>
      <c r="N8" s="101">
        <v>12</v>
      </c>
      <c r="O8" s="101">
        <v>13</v>
      </c>
      <c r="P8" s="101">
        <v>14</v>
      </c>
      <c r="Q8" s="101">
        <v>15</v>
      </c>
      <c r="R8" s="101">
        <v>16</v>
      </c>
      <c r="S8" s="101">
        <v>17</v>
      </c>
      <c r="T8" s="101">
        <v>18</v>
      </c>
      <c r="U8" s="101">
        <v>19</v>
      </c>
      <c r="V8" s="102"/>
      <c r="W8" s="102"/>
      <c r="X8" s="102"/>
      <c r="Y8" s="96"/>
      <c r="Z8" s="96"/>
      <c r="AA8" s="96"/>
    </row>
    <row r="9" spans="1:27" s="96" customFormat="1" ht="26.25" customHeight="1" x14ac:dyDescent="0.25">
      <c r="A9" s="103"/>
      <c r="B9" s="103" t="s">
        <v>6</v>
      </c>
      <c r="C9" s="104">
        <v>52</v>
      </c>
      <c r="D9" s="104">
        <v>52</v>
      </c>
      <c r="E9" s="104">
        <v>52</v>
      </c>
      <c r="F9" s="104">
        <v>0</v>
      </c>
      <c r="G9" s="104">
        <v>0</v>
      </c>
      <c r="H9" s="104">
        <v>0</v>
      </c>
      <c r="I9" s="104">
        <v>52</v>
      </c>
      <c r="J9" s="104">
        <v>52</v>
      </c>
      <c r="K9" s="104">
        <v>48</v>
      </c>
      <c r="L9" s="104">
        <v>52</v>
      </c>
      <c r="M9" s="104">
        <v>17</v>
      </c>
      <c r="N9" s="104">
        <v>9</v>
      </c>
      <c r="O9" s="104">
        <v>26</v>
      </c>
      <c r="P9" s="104">
        <v>52</v>
      </c>
      <c r="Q9" s="104">
        <v>50</v>
      </c>
      <c r="R9" s="104">
        <v>2</v>
      </c>
      <c r="S9" s="104">
        <v>50</v>
      </c>
      <c r="T9" s="104">
        <v>45</v>
      </c>
      <c r="U9" s="104">
        <v>5</v>
      </c>
      <c r="V9" s="104">
        <f>L9-E9-H9</f>
        <v>0</v>
      </c>
      <c r="W9" s="104">
        <f>L9-P9</f>
        <v>0</v>
      </c>
      <c r="X9" s="104">
        <f>L9-M9-N9-O9</f>
        <v>0</v>
      </c>
      <c r="Y9" s="105">
        <f>P9-Q9-R9</f>
        <v>0</v>
      </c>
      <c r="Z9" s="105">
        <f>Q9-S9</f>
        <v>0</v>
      </c>
      <c r="AA9" s="105">
        <f>S9-T9-U9</f>
        <v>0</v>
      </c>
    </row>
    <row r="10" spans="1:27" s="96" customFormat="1" ht="26.25" customHeight="1" x14ac:dyDescent="0.25">
      <c r="A10" s="106" t="s">
        <v>0</v>
      </c>
      <c r="B10" s="103" t="s">
        <v>329</v>
      </c>
      <c r="C10" s="107">
        <v>40</v>
      </c>
      <c r="D10" s="107">
        <v>40</v>
      </c>
      <c r="E10" s="107">
        <v>40</v>
      </c>
      <c r="F10" s="107">
        <v>0</v>
      </c>
      <c r="G10" s="107">
        <v>0</v>
      </c>
      <c r="H10" s="107">
        <v>0</v>
      </c>
      <c r="I10" s="107">
        <v>40</v>
      </c>
      <c r="J10" s="107">
        <v>40</v>
      </c>
      <c r="K10" s="107">
        <v>36</v>
      </c>
      <c r="L10" s="104">
        <v>40</v>
      </c>
      <c r="M10" s="107">
        <v>17</v>
      </c>
      <c r="N10" s="107">
        <v>9</v>
      </c>
      <c r="O10" s="107">
        <v>14</v>
      </c>
      <c r="P10" s="104">
        <v>40</v>
      </c>
      <c r="Q10" s="107">
        <v>38</v>
      </c>
      <c r="R10" s="107">
        <v>2</v>
      </c>
      <c r="S10" s="104">
        <v>38</v>
      </c>
      <c r="T10" s="107">
        <v>33</v>
      </c>
      <c r="U10" s="107">
        <v>5</v>
      </c>
      <c r="V10" s="104">
        <f t="shared" ref="V10:V24" si="0">L10-E10-H10</f>
        <v>0</v>
      </c>
      <c r="W10" s="104">
        <f>L10-P10</f>
        <v>0</v>
      </c>
      <c r="X10" s="104">
        <f t="shared" ref="X10:X24" si="1">L10-M10-N10-O10</f>
        <v>0</v>
      </c>
      <c r="Y10" s="105">
        <f t="shared" ref="Y10:Y24" si="2">P10-Q10-R10</f>
        <v>0</v>
      </c>
      <c r="Z10" s="105">
        <f t="shared" ref="Z10:Z24" si="3">Q10-S10</f>
        <v>0</v>
      </c>
      <c r="AA10" s="105">
        <f t="shared" ref="AA10:AA24" si="4">S10-T10-U10</f>
        <v>0</v>
      </c>
    </row>
    <row r="11" spans="1:27" s="96" customFormat="1" ht="26.25" customHeight="1" x14ac:dyDescent="0.25">
      <c r="A11" s="106" t="s">
        <v>1</v>
      </c>
      <c r="B11" s="103" t="s">
        <v>445</v>
      </c>
      <c r="C11" s="104">
        <v>12</v>
      </c>
      <c r="D11" s="104">
        <v>12</v>
      </c>
      <c r="E11" s="104">
        <v>12</v>
      </c>
      <c r="F11" s="104">
        <v>0</v>
      </c>
      <c r="G11" s="104">
        <v>0</v>
      </c>
      <c r="H11" s="104">
        <v>0</v>
      </c>
      <c r="I11" s="104">
        <v>12</v>
      </c>
      <c r="J11" s="104">
        <v>12</v>
      </c>
      <c r="K11" s="104">
        <v>12</v>
      </c>
      <c r="L11" s="104">
        <v>12</v>
      </c>
      <c r="M11" s="104">
        <v>0</v>
      </c>
      <c r="N11" s="104">
        <v>0</v>
      </c>
      <c r="O11" s="104">
        <v>12</v>
      </c>
      <c r="P11" s="104">
        <v>12</v>
      </c>
      <c r="Q11" s="104">
        <v>12</v>
      </c>
      <c r="R11" s="104">
        <v>0</v>
      </c>
      <c r="S11" s="104">
        <v>12</v>
      </c>
      <c r="T11" s="104">
        <v>12</v>
      </c>
      <c r="U11" s="104">
        <v>0</v>
      </c>
      <c r="V11" s="104">
        <f>L11-E11-H11</f>
        <v>0</v>
      </c>
      <c r="W11" s="104">
        <f t="shared" ref="W11:W24" si="5">L11-P11</f>
        <v>0</v>
      </c>
      <c r="X11" s="104">
        <f t="shared" si="1"/>
        <v>0</v>
      </c>
      <c r="Y11" s="105">
        <f t="shared" si="2"/>
        <v>0</v>
      </c>
      <c r="Z11" s="105">
        <f t="shared" si="3"/>
        <v>0</v>
      </c>
      <c r="AA11" s="105">
        <f t="shared" si="4"/>
        <v>0</v>
      </c>
    </row>
    <row r="12" spans="1:27" s="96" customFormat="1" ht="26.25" customHeight="1" x14ac:dyDescent="0.25">
      <c r="A12" s="101">
        <v>1</v>
      </c>
      <c r="B12" s="108" t="s">
        <v>350</v>
      </c>
      <c r="C12" s="107">
        <v>5</v>
      </c>
      <c r="D12" s="107">
        <v>5</v>
      </c>
      <c r="E12" s="107">
        <v>5</v>
      </c>
      <c r="F12" s="107"/>
      <c r="G12" s="107"/>
      <c r="H12" s="107"/>
      <c r="I12" s="107">
        <v>5</v>
      </c>
      <c r="J12" s="107">
        <v>5</v>
      </c>
      <c r="K12" s="107">
        <v>5</v>
      </c>
      <c r="L12" s="104">
        <v>5</v>
      </c>
      <c r="M12" s="107"/>
      <c r="N12" s="107"/>
      <c r="O12" s="107">
        <v>5</v>
      </c>
      <c r="P12" s="104">
        <v>5</v>
      </c>
      <c r="Q12" s="107">
        <v>5</v>
      </c>
      <c r="R12" s="107"/>
      <c r="S12" s="104">
        <v>5</v>
      </c>
      <c r="T12" s="107">
        <v>5</v>
      </c>
      <c r="U12" s="107"/>
      <c r="V12" s="104">
        <f t="shared" si="0"/>
        <v>0</v>
      </c>
      <c r="W12" s="104">
        <f t="shared" si="5"/>
        <v>0</v>
      </c>
      <c r="X12" s="104">
        <f t="shared" si="1"/>
        <v>0</v>
      </c>
      <c r="Y12" s="105">
        <f t="shared" si="2"/>
        <v>0</v>
      </c>
      <c r="Z12" s="105">
        <f t="shared" si="3"/>
        <v>0</v>
      </c>
      <c r="AA12" s="105">
        <f t="shared" si="4"/>
        <v>0</v>
      </c>
    </row>
    <row r="13" spans="1:27" s="96" customFormat="1" ht="26.25" customHeight="1" x14ac:dyDescent="0.25">
      <c r="A13" s="101">
        <v>2</v>
      </c>
      <c r="B13" s="108" t="s">
        <v>351</v>
      </c>
      <c r="C13" s="107">
        <v>4</v>
      </c>
      <c r="D13" s="107">
        <v>4</v>
      </c>
      <c r="E13" s="107">
        <v>4</v>
      </c>
      <c r="F13" s="107">
        <v>0</v>
      </c>
      <c r="G13" s="107">
        <v>0</v>
      </c>
      <c r="H13" s="107">
        <v>0</v>
      </c>
      <c r="I13" s="107">
        <v>4</v>
      </c>
      <c r="J13" s="107">
        <v>4</v>
      </c>
      <c r="K13" s="107">
        <v>4</v>
      </c>
      <c r="L13" s="104">
        <v>4</v>
      </c>
      <c r="M13" s="107">
        <v>0</v>
      </c>
      <c r="N13" s="107">
        <v>0</v>
      </c>
      <c r="O13" s="107">
        <v>4</v>
      </c>
      <c r="P13" s="104">
        <v>4</v>
      </c>
      <c r="Q13" s="107">
        <v>4</v>
      </c>
      <c r="R13" s="107">
        <v>0</v>
      </c>
      <c r="S13" s="104">
        <v>4</v>
      </c>
      <c r="T13" s="107">
        <v>4</v>
      </c>
      <c r="U13" s="107">
        <v>0</v>
      </c>
      <c r="V13" s="104">
        <f t="shared" si="0"/>
        <v>0</v>
      </c>
      <c r="W13" s="104">
        <f t="shared" si="5"/>
        <v>0</v>
      </c>
      <c r="X13" s="104">
        <f t="shared" si="1"/>
        <v>0</v>
      </c>
      <c r="Y13" s="105">
        <f t="shared" si="2"/>
        <v>0</v>
      </c>
      <c r="Z13" s="105">
        <f t="shared" si="3"/>
        <v>0</v>
      </c>
      <c r="AA13" s="105">
        <f t="shared" si="4"/>
        <v>0</v>
      </c>
    </row>
    <row r="14" spans="1:27" s="96" customFormat="1" ht="26.25" customHeight="1" x14ac:dyDescent="0.25">
      <c r="A14" s="101">
        <v>3</v>
      </c>
      <c r="B14" s="108" t="s">
        <v>352</v>
      </c>
      <c r="C14" s="107">
        <v>1</v>
      </c>
      <c r="D14" s="107">
        <v>1</v>
      </c>
      <c r="E14" s="107">
        <v>1</v>
      </c>
      <c r="F14" s="107"/>
      <c r="G14" s="107"/>
      <c r="H14" s="107"/>
      <c r="I14" s="107">
        <v>1</v>
      </c>
      <c r="J14" s="107">
        <v>1</v>
      </c>
      <c r="K14" s="107">
        <v>1</v>
      </c>
      <c r="L14" s="104">
        <v>1</v>
      </c>
      <c r="M14" s="107"/>
      <c r="N14" s="107"/>
      <c r="O14" s="107">
        <v>1</v>
      </c>
      <c r="P14" s="104">
        <v>1</v>
      </c>
      <c r="Q14" s="107">
        <v>1</v>
      </c>
      <c r="R14" s="107"/>
      <c r="S14" s="104">
        <v>1</v>
      </c>
      <c r="T14" s="107">
        <v>1</v>
      </c>
      <c r="U14" s="107"/>
      <c r="V14" s="104">
        <f t="shared" si="0"/>
        <v>0</v>
      </c>
      <c r="W14" s="104">
        <f t="shared" si="5"/>
        <v>0</v>
      </c>
      <c r="X14" s="104">
        <f t="shared" si="1"/>
        <v>0</v>
      </c>
      <c r="Y14" s="105">
        <f t="shared" si="2"/>
        <v>0</v>
      </c>
      <c r="Z14" s="105">
        <f t="shared" si="3"/>
        <v>0</v>
      </c>
      <c r="AA14" s="105">
        <f t="shared" si="4"/>
        <v>0</v>
      </c>
    </row>
    <row r="15" spans="1:27" s="96" customFormat="1" ht="26.25" customHeight="1" x14ac:dyDescent="0.25">
      <c r="A15" s="101">
        <v>4</v>
      </c>
      <c r="B15" s="108" t="s">
        <v>353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4"/>
      <c r="M15" s="107"/>
      <c r="N15" s="107"/>
      <c r="O15" s="107"/>
      <c r="P15" s="104"/>
      <c r="Q15" s="107"/>
      <c r="R15" s="107"/>
      <c r="S15" s="104"/>
      <c r="T15" s="107"/>
      <c r="U15" s="107"/>
      <c r="V15" s="104">
        <f t="shared" si="0"/>
        <v>0</v>
      </c>
      <c r="W15" s="104">
        <f t="shared" si="5"/>
        <v>0</v>
      </c>
      <c r="X15" s="104">
        <f t="shared" si="1"/>
        <v>0</v>
      </c>
      <c r="Y15" s="105">
        <f t="shared" si="2"/>
        <v>0</v>
      </c>
      <c r="Z15" s="105">
        <f t="shared" si="3"/>
        <v>0</v>
      </c>
      <c r="AA15" s="105">
        <f t="shared" si="4"/>
        <v>0</v>
      </c>
    </row>
    <row r="16" spans="1:27" s="96" customFormat="1" ht="26.25" customHeight="1" x14ac:dyDescent="0.25">
      <c r="A16" s="101">
        <v>5</v>
      </c>
      <c r="B16" s="108" t="s">
        <v>354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4"/>
      <c r="M16" s="107"/>
      <c r="N16" s="107"/>
      <c r="O16" s="107"/>
      <c r="P16" s="104"/>
      <c r="Q16" s="107"/>
      <c r="R16" s="107"/>
      <c r="S16" s="104"/>
      <c r="T16" s="107"/>
      <c r="U16" s="107"/>
      <c r="V16" s="104">
        <f t="shared" si="0"/>
        <v>0</v>
      </c>
      <c r="W16" s="104">
        <f t="shared" si="5"/>
        <v>0</v>
      </c>
      <c r="X16" s="104">
        <f t="shared" si="1"/>
        <v>0</v>
      </c>
      <c r="Y16" s="105">
        <f t="shared" si="2"/>
        <v>0</v>
      </c>
      <c r="Z16" s="105">
        <f t="shared" si="3"/>
        <v>0</v>
      </c>
      <c r="AA16" s="105">
        <f t="shared" si="4"/>
        <v>0</v>
      </c>
    </row>
    <row r="17" spans="1:27" s="96" customFormat="1" ht="26.25" customHeight="1" x14ac:dyDescent="0.25">
      <c r="A17" s="101">
        <v>6</v>
      </c>
      <c r="B17" s="109" t="s">
        <v>355</v>
      </c>
      <c r="C17" s="107">
        <v>1</v>
      </c>
      <c r="D17" s="107">
        <v>1</v>
      </c>
      <c r="E17" s="107">
        <v>1</v>
      </c>
      <c r="F17" s="107">
        <v>0</v>
      </c>
      <c r="G17" s="107">
        <v>0</v>
      </c>
      <c r="H17" s="107">
        <v>0</v>
      </c>
      <c r="I17" s="107">
        <v>1</v>
      </c>
      <c r="J17" s="107">
        <v>1</v>
      </c>
      <c r="K17" s="107">
        <v>1</v>
      </c>
      <c r="L17" s="104">
        <v>1</v>
      </c>
      <c r="M17" s="107">
        <v>0</v>
      </c>
      <c r="N17" s="107">
        <v>0</v>
      </c>
      <c r="O17" s="107">
        <v>1</v>
      </c>
      <c r="P17" s="104">
        <v>1</v>
      </c>
      <c r="Q17" s="107">
        <v>1</v>
      </c>
      <c r="R17" s="107">
        <v>0</v>
      </c>
      <c r="S17" s="104">
        <v>1</v>
      </c>
      <c r="T17" s="107">
        <v>1</v>
      </c>
      <c r="U17" s="107">
        <v>0</v>
      </c>
      <c r="V17" s="104">
        <f t="shared" si="0"/>
        <v>0</v>
      </c>
      <c r="W17" s="104">
        <f t="shared" si="5"/>
        <v>0</v>
      </c>
      <c r="X17" s="104">
        <f t="shared" si="1"/>
        <v>0</v>
      </c>
      <c r="Y17" s="105">
        <f t="shared" si="2"/>
        <v>0</v>
      </c>
      <c r="Z17" s="105">
        <f t="shared" si="3"/>
        <v>0</v>
      </c>
      <c r="AA17" s="105">
        <f t="shared" si="4"/>
        <v>0</v>
      </c>
    </row>
    <row r="18" spans="1:27" s="96" customFormat="1" ht="26.25" customHeight="1" x14ac:dyDescent="0.25">
      <c r="A18" s="101">
        <v>7</v>
      </c>
      <c r="B18" s="108" t="s">
        <v>356</v>
      </c>
      <c r="C18" s="107"/>
      <c r="D18" s="107"/>
      <c r="E18" s="107"/>
      <c r="F18" s="107"/>
      <c r="G18" s="107"/>
      <c r="H18" s="107"/>
      <c r="I18" s="107"/>
      <c r="J18" s="107"/>
      <c r="K18" s="107"/>
      <c r="L18" s="104"/>
      <c r="M18" s="107"/>
      <c r="N18" s="107"/>
      <c r="O18" s="107"/>
      <c r="P18" s="104"/>
      <c r="Q18" s="107"/>
      <c r="R18" s="107"/>
      <c r="S18" s="104"/>
      <c r="T18" s="107"/>
      <c r="U18" s="107"/>
      <c r="V18" s="104">
        <f t="shared" si="0"/>
        <v>0</v>
      </c>
      <c r="W18" s="104">
        <f t="shared" si="5"/>
        <v>0</v>
      </c>
      <c r="X18" s="104">
        <f t="shared" si="1"/>
        <v>0</v>
      </c>
      <c r="Y18" s="105">
        <f t="shared" si="2"/>
        <v>0</v>
      </c>
      <c r="Z18" s="105">
        <f t="shared" si="3"/>
        <v>0</v>
      </c>
      <c r="AA18" s="105">
        <f t="shared" si="4"/>
        <v>0</v>
      </c>
    </row>
    <row r="19" spans="1:27" s="96" customFormat="1" ht="26.25" customHeight="1" x14ac:dyDescent="0.25">
      <c r="A19" s="101">
        <v>8</v>
      </c>
      <c r="B19" s="108" t="s">
        <v>357</v>
      </c>
      <c r="C19" s="107">
        <v>1</v>
      </c>
      <c r="D19" s="107">
        <v>1</v>
      </c>
      <c r="E19" s="107">
        <v>1</v>
      </c>
      <c r="F19" s="107">
        <v>0</v>
      </c>
      <c r="G19" s="107">
        <v>0</v>
      </c>
      <c r="H19" s="107">
        <v>0</v>
      </c>
      <c r="I19" s="107">
        <v>1</v>
      </c>
      <c r="J19" s="107">
        <v>1</v>
      </c>
      <c r="K19" s="107">
        <v>1</v>
      </c>
      <c r="L19" s="104">
        <v>1</v>
      </c>
      <c r="M19" s="107"/>
      <c r="N19" s="107"/>
      <c r="O19" s="107">
        <v>1</v>
      </c>
      <c r="P19" s="104">
        <v>1</v>
      </c>
      <c r="Q19" s="107">
        <v>1</v>
      </c>
      <c r="R19" s="107"/>
      <c r="S19" s="104">
        <v>1</v>
      </c>
      <c r="T19" s="107">
        <v>1</v>
      </c>
      <c r="U19" s="107"/>
      <c r="V19" s="104">
        <f t="shared" si="0"/>
        <v>0</v>
      </c>
      <c r="W19" s="104">
        <f t="shared" si="5"/>
        <v>0</v>
      </c>
      <c r="X19" s="104">
        <f t="shared" si="1"/>
        <v>0</v>
      </c>
      <c r="Y19" s="105">
        <f t="shared" si="2"/>
        <v>0</v>
      </c>
      <c r="Z19" s="105">
        <f t="shared" si="3"/>
        <v>0</v>
      </c>
      <c r="AA19" s="105">
        <f t="shared" si="4"/>
        <v>0</v>
      </c>
    </row>
    <row r="20" spans="1:27" s="96" customFormat="1" ht="26.25" customHeight="1" x14ac:dyDescent="0.25">
      <c r="A20" s="101">
        <v>9</v>
      </c>
      <c r="B20" s="108" t="s">
        <v>358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4"/>
      <c r="M20" s="107"/>
      <c r="N20" s="107"/>
      <c r="O20" s="107"/>
      <c r="P20" s="104"/>
      <c r="Q20" s="107"/>
      <c r="R20" s="107"/>
      <c r="S20" s="104"/>
      <c r="T20" s="107"/>
      <c r="U20" s="107"/>
      <c r="V20" s="104">
        <f t="shared" si="0"/>
        <v>0</v>
      </c>
      <c r="W20" s="104">
        <f t="shared" si="5"/>
        <v>0</v>
      </c>
      <c r="X20" s="104">
        <f t="shared" si="1"/>
        <v>0</v>
      </c>
      <c r="Y20" s="105">
        <f t="shared" si="2"/>
        <v>0</v>
      </c>
      <c r="Z20" s="105">
        <f t="shared" si="3"/>
        <v>0</v>
      </c>
      <c r="AA20" s="105">
        <f t="shared" si="4"/>
        <v>0</v>
      </c>
    </row>
    <row r="21" spans="1:27" s="96" customFormat="1" ht="26.25" customHeight="1" x14ac:dyDescent="0.25">
      <c r="A21" s="101">
        <v>10</v>
      </c>
      <c r="B21" s="108" t="s">
        <v>359</v>
      </c>
      <c r="C21" s="107"/>
      <c r="D21" s="107"/>
      <c r="E21" s="107"/>
      <c r="F21" s="107"/>
      <c r="G21" s="107"/>
      <c r="H21" s="107"/>
      <c r="I21" s="107"/>
      <c r="J21" s="107"/>
      <c r="K21" s="107"/>
      <c r="L21" s="104"/>
      <c r="M21" s="107"/>
      <c r="N21" s="107"/>
      <c r="O21" s="107"/>
      <c r="P21" s="104"/>
      <c r="Q21" s="107"/>
      <c r="R21" s="107"/>
      <c r="S21" s="104"/>
      <c r="T21" s="107"/>
      <c r="U21" s="107"/>
      <c r="V21" s="104">
        <f t="shared" si="0"/>
        <v>0</v>
      </c>
      <c r="W21" s="104">
        <f t="shared" si="5"/>
        <v>0</v>
      </c>
      <c r="X21" s="104">
        <f t="shared" si="1"/>
        <v>0</v>
      </c>
      <c r="Y21" s="105">
        <f t="shared" si="2"/>
        <v>0</v>
      </c>
      <c r="Z21" s="105">
        <f t="shared" si="3"/>
        <v>0</v>
      </c>
      <c r="AA21" s="105">
        <f t="shared" si="4"/>
        <v>0</v>
      </c>
    </row>
    <row r="22" spans="1:27" s="96" customFormat="1" ht="26.25" customHeight="1" x14ac:dyDescent="0.25">
      <c r="A22" s="101">
        <v>11</v>
      </c>
      <c r="B22" s="108" t="s">
        <v>360</v>
      </c>
      <c r="C22" s="107"/>
      <c r="D22" s="107"/>
      <c r="E22" s="107"/>
      <c r="F22" s="107"/>
      <c r="G22" s="107"/>
      <c r="H22" s="107"/>
      <c r="I22" s="107"/>
      <c r="J22" s="107"/>
      <c r="K22" s="107"/>
      <c r="L22" s="104"/>
      <c r="M22" s="107"/>
      <c r="N22" s="107"/>
      <c r="O22" s="107"/>
      <c r="P22" s="104"/>
      <c r="Q22" s="107"/>
      <c r="R22" s="107"/>
      <c r="S22" s="104"/>
      <c r="T22" s="107"/>
      <c r="U22" s="107"/>
      <c r="V22" s="104">
        <f t="shared" si="0"/>
        <v>0</v>
      </c>
      <c r="W22" s="104">
        <f t="shared" si="5"/>
        <v>0</v>
      </c>
      <c r="X22" s="104">
        <f t="shared" si="1"/>
        <v>0</v>
      </c>
      <c r="Y22" s="105">
        <f t="shared" si="2"/>
        <v>0</v>
      </c>
      <c r="Z22" s="105">
        <f t="shared" si="3"/>
        <v>0</v>
      </c>
      <c r="AA22" s="105">
        <f t="shared" si="4"/>
        <v>0</v>
      </c>
    </row>
    <row r="23" spans="1:27" s="96" customFormat="1" ht="26.25" customHeight="1" x14ac:dyDescent="0.25">
      <c r="A23" s="101">
        <v>12</v>
      </c>
      <c r="B23" s="108" t="s">
        <v>361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4"/>
      <c r="M23" s="107"/>
      <c r="N23" s="107"/>
      <c r="O23" s="107"/>
      <c r="P23" s="104"/>
      <c r="Q23" s="107"/>
      <c r="R23" s="107"/>
      <c r="S23" s="104"/>
      <c r="T23" s="107"/>
      <c r="U23" s="107"/>
      <c r="V23" s="104">
        <f t="shared" si="0"/>
        <v>0</v>
      </c>
      <c r="W23" s="104">
        <f t="shared" si="5"/>
        <v>0</v>
      </c>
      <c r="X23" s="104">
        <f t="shared" si="1"/>
        <v>0</v>
      </c>
      <c r="Y23" s="105">
        <f t="shared" si="2"/>
        <v>0</v>
      </c>
      <c r="Z23" s="105">
        <f t="shared" si="3"/>
        <v>0</v>
      </c>
      <c r="AA23" s="105">
        <f t="shared" si="4"/>
        <v>0</v>
      </c>
    </row>
    <row r="24" spans="1:27" s="96" customFormat="1" ht="26.25" customHeight="1" x14ac:dyDescent="0.25">
      <c r="A24" s="101">
        <v>13</v>
      </c>
      <c r="B24" s="108" t="s">
        <v>362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4"/>
      <c r="M24" s="107"/>
      <c r="N24" s="107"/>
      <c r="O24" s="107"/>
      <c r="P24" s="104"/>
      <c r="Q24" s="107"/>
      <c r="R24" s="107"/>
      <c r="S24" s="104"/>
      <c r="T24" s="107"/>
      <c r="U24" s="107"/>
      <c r="V24" s="104">
        <f t="shared" si="0"/>
        <v>0</v>
      </c>
      <c r="W24" s="104">
        <f t="shared" si="5"/>
        <v>0</v>
      </c>
      <c r="X24" s="104">
        <f t="shared" si="1"/>
        <v>0</v>
      </c>
      <c r="Y24" s="105">
        <f t="shared" si="2"/>
        <v>0</v>
      </c>
      <c r="Z24" s="105">
        <f t="shared" si="3"/>
        <v>0</v>
      </c>
      <c r="AA24" s="105">
        <f t="shared" si="4"/>
        <v>0</v>
      </c>
    </row>
    <row r="25" spans="1:27" ht="27.75" customHeight="1" x14ac:dyDescent="0.25">
      <c r="A25" s="110"/>
      <c r="B25" s="199"/>
      <c r="C25" s="199"/>
      <c r="D25" s="199"/>
      <c r="E25" s="199"/>
      <c r="F25" s="199"/>
      <c r="G25" s="199"/>
      <c r="H25" s="111"/>
      <c r="I25" s="111"/>
      <c r="J25" s="111"/>
      <c r="K25" s="112"/>
      <c r="L25" s="113"/>
      <c r="M25" s="113"/>
      <c r="N25" s="177" t="s">
        <v>339</v>
      </c>
      <c r="O25" s="177"/>
      <c r="P25" s="177"/>
      <c r="Q25" s="177"/>
      <c r="R25" s="177"/>
      <c r="S25" s="177"/>
      <c r="T25" s="177"/>
      <c r="U25" s="177"/>
      <c r="V25" s="140"/>
      <c r="W25" s="114"/>
      <c r="X25" s="114"/>
      <c r="Y25" s="96"/>
      <c r="Z25" s="96"/>
      <c r="AA25" s="96"/>
    </row>
    <row r="26" spans="1:27" ht="17.45" customHeight="1" x14ac:dyDescent="0.25">
      <c r="A26" s="115"/>
      <c r="B26" s="200" t="s">
        <v>53</v>
      </c>
      <c r="C26" s="200"/>
      <c r="D26" s="200"/>
      <c r="E26" s="200"/>
      <c r="F26" s="200"/>
      <c r="G26" s="200"/>
      <c r="H26" s="116"/>
      <c r="I26" s="116"/>
      <c r="J26" s="116"/>
      <c r="K26" s="114"/>
      <c r="L26" s="114"/>
      <c r="M26" s="114"/>
      <c r="N26" s="114"/>
      <c r="O26" s="201" t="s">
        <v>298</v>
      </c>
      <c r="P26" s="201"/>
      <c r="Q26" s="201"/>
      <c r="R26" s="201"/>
      <c r="S26" s="201"/>
      <c r="T26" s="201"/>
      <c r="U26" s="114"/>
      <c r="V26" s="114"/>
      <c r="W26" s="114"/>
      <c r="X26" s="114"/>
      <c r="Y26" s="96"/>
      <c r="Z26" s="96"/>
      <c r="AA26" s="96"/>
    </row>
    <row r="27" spans="1:27" ht="17.45" customHeight="1" x14ac:dyDescent="0.25">
      <c r="A27" s="117"/>
      <c r="B27" s="118"/>
      <c r="C27" s="118"/>
      <c r="D27" s="119"/>
      <c r="E27" s="119"/>
      <c r="F27" s="119"/>
      <c r="G27" s="118"/>
      <c r="H27" s="118"/>
      <c r="I27" s="118"/>
      <c r="J27" s="118"/>
      <c r="K27" s="119"/>
      <c r="L27" s="119"/>
      <c r="M27" s="119"/>
      <c r="N27" s="119"/>
      <c r="O27" s="119"/>
      <c r="P27" s="120"/>
      <c r="Q27" s="120"/>
      <c r="R27" s="120"/>
      <c r="S27" s="119"/>
      <c r="T27" s="119"/>
      <c r="U27" s="119"/>
      <c r="V27" s="119"/>
      <c r="W27" s="119"/>
      <c r="X27" s="119"/>
    </row>
    <row r="28" spans="1:27" ht="39" customHeight="1" x14ac:dyDescent="0.25">
      <c r="A28" s="117"/>
      <c r="B28" s="118"/>
      <c r="C28" s="118"/>
      <c r="D28" s="119"/>
      <c r="E28" s="119"/>
      <c r="F28" s="119"/>
      <c r="G28" s="118"/>
      <c r="H28" s="118"/>
      <c r="I28" s="118"/>
      <c r="J28" s="118"/>
      <c r="K28" s="119"/>
      <c r="L28" s="119"/>
      <c r="M28" s="119"/>
      <c r="N28" s="119"/>
      <c r="O28" s="119"/>
      <c r="P28" s="97"/>
      <c r="Q28" s="97"/>
      <c r="R28" s="97"/>
      <c r="S28" s="97"/>
      <c r="T28" s="97"/>
      <c r="U28" s="97"/>
      <c r="V28" s="97"/>
      <c r="W28" s="97"/>
      <c r="X28" s="97"/>
    </row>
    <row r="29" spans="1:27" ht="17.25" hidden="1" customHeight="1" x14ac:dyDescent="0.25">
      <c r="A29" s="117"/>
      <c r="B29" s="118"/>
      <c r="C29" s="118"/>
      <c r="D29" s="119"/>
      <c r="E29" s="119"/>
      <c r="F29" s="119"/>
      <c r="G29" s="118"/>
      <c r="H29" s="118"/>
      <c r="I29" s="118"/>
      <c r="J29" s="118"/>
      <c r="K29" s="119"/>
      <c r="L29" s="119"/>
      <c r="M29" s="119"/>
      <c r="N29" s="119"/>
      <c r="O29" s="119"/>
      <c r="P29" s="97"/>
      <c r="Q29" s="97"/>
      <c r="R29" s="97"/>
      <c r="S29" s="97"/>
      <c r="T29" s="97"/>
      <c r="U29" s="97"/>
      <c r="V29" s="97"/>
      <c r="W29" s="97"/>
      <c r="X29" s="97"/>
    </row>
    <row r="30" spans="1:27" ht="41.45" customHeight="1" x14ac:dyDescent="0.25">
      <c r="A30" s="117"/>
      <c r="B30" s="202" t="s">
        <v>418</v>
      </c>
      <c r="C30" s="202"/>
      <c r="D30" s="202"/>
      <c r="E30" s="202"/>
      <c r="F30" s="202"/>
      <c r="G30" s="202"/>
      <c r="H30" s="120"/>
      <c r="I30" s="120"/>
      <c r="J30" s="120"/>
      <c r="K30" s="119"/>
      <c r="L30" s="119"/>
      <c r="M30" s="119"/>
      <c r="N30" s="119"/>
      <c r="O30" s="202" t="s">
        <v>272</v>
      </c>
      <c r="P30" s="202"/>
      <c r="Q30" s="202"/>
      <c r="R30" s="202"/>
      <c r="S30" s="202"/>
      <c r="T30" s="202"/>
      <c r="U30" s="119"/>
      <c r="V30" s="119"/>
      <c r="W30" s="119"/>
      <c r="X30" s="119"/>
    </row>
    <row r="31" spans="1:27" ht="17.45" customHeight="1" x14ac:dyDescent="0.25"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118"/>
      <c r="Q31" s="118"/>
      <c r="R31" s="118"/>
      <c r="S31" s="119"/>
      <c r="T31" s="119"/>
      <c r="U31" s="119"/>
      <c r="V31" s="119"/>
      <c r="W31" s="119"/>
      <c r="X31" s="119"/>
    </row>
    <row r="32" spans="1:27" ht="16.5" x14ac:dyDescent="0.25"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120"/>
      <c r="Q32" s="120"/>
      <c r="R32" s="120"/>
      <c r="S32" s="119"/>
      <c r="T32" s="119"/>
      <c r="U32" s="119"/>
      <c r="V32" s="119"/>
      <c r="W32" s="119"/>
      <c r="X32" s="119"/>
    </row>
    <row r="35" ht="15.75" customHeight="1" x14ac:dyDescent="0.25"/>
    <row r="36" ht="15.75" customHeight="1" x14ac:dyDescent="0.25"/>
  </sheetData>
  <sheetProtection formatCells="0" formatColumns="0" formatRows="0" insertRows="0" deleteRows="0"/>
  <mergeCells count="48">
    <mergeCell ref="A1:D1"/>
    <mergeCell ref="E1:P1"/>
    <mergeCell ref="Q1:U1"/>
    <mergeCell ref="Q2:U2"/>
    <mergeCell ref="A3:A7"/>
    <mergeCell ref="B3:B7"/>
    <mergeCell ref="C3:E5"/>
    <mergeCell ref="F3:H5"/>
    <mergeCell ref="I3:K5"/>
    <mergeCell ref="L3:R3"/>
    <mergeCell ref="M5:O5"/>
    <mergeCell ref="P5:P7"/>
    <mergeCell ref="Q5:R5"/>
    <mergeCell ref="M6:M7"/>
    <mergeCell ref="N6:N7"/>
    <mergeCell ref="O6:O7"/>
    <mergeCell ref="U6:U7"/>
    <mergeCell ref="V6:V7"/>
    <mergeCell ref="V5:A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S3:U5"/>
    <mergeCell ref="L4:O4"/>
    <mergeCell ref="P4:R4"/>
    <mergeCell ref="L5:L7"/>
    <mergeCell ref="A8:B8"/>
    <mergeCell ref="Q6:Q7"/>
    <mergeCell ref="R6:R7"/>
    <mergeCell ref="S6:S7"/>
    <mergeCell ref="T6:T7"/>
    <mergeCell ref="W6:W7"/>
    <mergeCell ref="X6:X7"/>
    <mergeCell ref="Y6:Y7"/>
    <mergeCell ref="Z6:Z7"/>
    <mergeCell ref="AA6:AA7"/>
    <mergeCell ref="B25:G25"/>
    <mergeCell ref="B26:G26"/>
    <mergeCell ref="O26:T26"/>
    <mergeCell ref="B30:G30"/>
    <mergeCell ref="O30:T30"/>
    <mergeCell ref="N25:U25"/>
  </mergeCells>
  <pageMargins left="0.31496062992125984" right="0.31496062992125984" top="0.39370078740157483" bottom="0.35433070866141736" header="0.31496062992125984" footer="0.31496062992125984"/>
  <pageSetup paperSize="9" scale="9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36CD3-C1C8-457C-A10C-E9DE2578553B}">
  <dimension ref="A1:AG32"/>
  <sheetViews>
    <sheetView view="pageBreakPreview" topLeftCell="A10" zoomScaleSheetLayoutView="100" workbookViewId="0">
      <selection activeCell="AD28" sqref="AD28"/>
    </sheetView>
  </sheetViews>
  <sheetFormatPr defaultColWidth="9" defaultRowHeight="15.75" x14ac:dyDescent="0.25"/>
  <cols>
    <col min="1" max="1" width="4.375" style="17" customWidth="1"/>
    <col min="2" max="2" width="17.875" style="17" customWidth="1"/>
    <col min="3" max="3" width="6.875" style="14" customWidth="1"/>
    <col min="4" max="10" width="5.625" style="14" customWidth="1"/>
    <col min="11" max="11" width="7.625" style="14" customWidth="1"/>
    <col min="12" max="13" width="6.875" style="14" customWidth="1"/>
    <col min="14" max="14" width="6.625" style="14" customWidth="1"/>
    <col min="15" max="17" width="5.625" style="14" customWidth="1"/>
    <col min="18" max="18" width="7.875" style="14" customWidth="1"/>
    <col min="19" max="21" width="6.625" style="14" customWidth="1"/>
    <col min="22" max="24" width="6.25" style="14" customWidth="1"/>
    <col min="25" max="25" width="8" style="14" customWidth="1"/>
    <col min="26" max="26" width="8.375" style="14" customWidth="1"/>
    <col min="27" max="30" width="9.125" style="123" customWidth="1"/>
    <col min="31" max="33" width="9" style="123"/>
    <col min="34" max="16384" width="9" style="14"/>
  </cols>
  <sheetData>
    <row r="1" spans="1:33" ht="64.5" customHeight="1" x14ac:dyDescent="0.25">
      <c r="A1" s="149" t="s">
        <v>446</v>
      </c>
      <c r="B1" s="149"/>
      <c r="C1" s="149"/>
      <c r="D1" s="149"/>
      <c r="E1" s="149"/>
      <c r="F1" s="147" t="s">
        <v>447</v>
      </c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8" t="str">
        <f>[4]TT!C2</f>
        <v xml:space="preserve">Đơn vị, người báo cáo: 
Đơn vị nhận báo cáo: </v>
      </c>
      <c r="V1" s="148"/>
      <c r="W1" s="148"/>
      <c r="X1" s="148"/>
      <c r="Y1" s="148"/>
      <c r="Z1" s="148"/>
      <c r="AA1" s="122"/>
    </row>
    <row r="2" spans="1:33" ht="14.25" customHeight="1" x14ac:dyDescent="0.25">
      <c r="A2" s="14"/>
      <c r="B2" s="14"/>
      <c r="F2" s="24"/>
      <c r="G2" s="24"/>
      <c r="H2" s="16"/>
      <c r="I2" s="16"/>
      <c r="J2" s="24"/>
      <c r="K2" s="15"/>
      <c r="Q2" s="124"/>
      <c r="AA2" s="125"/>
    </row>
    <row r="3" spans="1:33" ht="26.25" customHeight="1" x14ac:dyDescent="0.25">
      <c r="A3" s="141" t="s">
        <v>448</v>
      </c>
      <c r="B3" s="226" t="s">
        <v>46</v>
      </c>
      <c r="C3" s="227" t="s">
        <v>449</v>
      </c>
      <c r="D3" s="224"/>
      <c r="E3" s="224"/>
      <c r="F3" s="224"/>
      <c r="G3" s="224"/>
      <c r="H3" s="224"/>
      <c r="I3" s="224"/>
      <c r="J3" s="224"/>
      <c r="K3" s="227" t="s">
        <v>450</v>
      </c>
      <c r="L3" s="228"/>
      <c r="M3" s="228"/>
      <c r="N3" s="228"/>
      <c r="O3" s="228"/>
      <c r="P3" s="228"/>
      <c r="Q3" s="229"/>
      <c r="R3" s="230" t="s">
        <v>451</v>
      </c>
      <c r="S3" s="222"/>
      <c r="T3" s="222"/>
      <c r="U3" s="222"/>
      <c r="V3" s="222"/>
      <c r="W3" s="222"/>
      <c r="X3" s="222"/>
      <c r="Y3" s="145" t="s">
        <v>452</v>
      </c>
      <c r="Z3" s="146"/>
      <c r="AA3" s="220" t="s">
        <v>103</v>
      </c>
      <c r="AB3" s="221"/>
      <c r="AC3" s="221"/>
      <c r="AD3" s="221"/>
    </row>
    <row r="4" spans="1:33" ht="18.75" customHeight="1" x14ac:dyDescent="0.25">
      <c r="A4" s="141"/>
      <c r="B4" s="226"/>
      <c r="C4" s="141" t="s">
        <v>453</v>
      </c>
      <c r="D4" s="222" t="s">
        <v>4</v>
      </c>
      <c r="E4" s="222"/>
      <c r="F4" s="222"/>
      <c r="G4" s="222"/>
      <c r="H4" s="222"/>
      <c r="I4" s="222"/>
      <c r="J4" s="222"/>
      <c r="K4" s="141" t="s">
        <v>454</v>
      </c>
      <c r="L4" s="222" t="s">
        <v>4</v>
      </c>
      <c r="M4" s="222"/>
      <c r="N4" s="222"/>
      <c r="O4" s="222"/>
      <c r="P4" s="222"/>
      <c r="Q4" s="222"/>
      <c r="R4" s="142" t="s">
        <v>455</v>
      </c>
      <c r="S4" s="223" t="s">
        <v>4</v>
      </c>
      <c r="T4" s="224"/>
      <c r="U4" s="224"/>
      <c r="V4" s="224"/>
      <c r="W4" s="224"/>
      <c r="X4" s="225"/>
      <c r="Y4" s="231"/>
      <c r="Z4" s="232"/>
      <c r="AA4" s="219" t="s">
        <v>456</v>
      </c>
      <c r="AB4" s="219" t="s">
        <v>457</v>
      </c>
      <c r="AC4" s="219" t="s">
        <v>458</v>
      </c>
      <c r="AD4" s="219" t="s">
        <v>459</v>
      </c>
    </row>
    <row r="5" spans="1:33" ht="32.25" customHeight="1" x14ac:dyDescent="0.25">
      <c r="A5" s="141"/>
      <c r="B5" s="226"/>
      <c r="C5" s="141"/>
      <c r="D5" s="141" t="s">
        <v>460</v>
      </c>
      <c r="E5" s="141"/>
      <c r="F5" s="141"/>
      <c r="G5" s="141"/>
      <c r="H5" s="141" t="s">
        <v>461</v>
      </c>
      <c r="I5" s="141"/>
      <c r="J5" s="141"/>
      <c r="K5" s="141"/>
      <c r="L5" s="141" t="s">
        <v>462</v>
      </c>
      <c r="M5" s="141"/>
      <c r="N5" s="141"/>
      <c r="O5" s="141" t="s">
        <v>463</v>
      </c>
      <c r="P5" s="141"/>
      <c r="Q5" s="141"/>
      <c r="R5" s="143"/>
      <c r="S5" s="141" t="s">
        <v>464</v>
      </c>
      <c r="T5" s="141"/>
      <c r="U5" s="141"/>
      <c r="V5" s="141" t="s">
        <v>465</v>
      </c>
      <c r="W5" s="141"/>
      <c r="X5" s="141"/>
      <c r="Y5" s="142" t="s">
        <v>466</v>
      </c>
      <c r="Z5" s="142" t="s">
        <v>467</v>
      </c>
      <c r="AA5" s="219"/>
      <c r="AB5" s="219"/>
      <c r="AC5" s="219"/>
      <c r="AD5" s="219"/>
    </row>
    <row r="6" spans="1:33" ht="21.75" customHeight="1" x14ac:dyDescent="0.25">
      <c r="A6" s="141"/>
      <c r="B6" s="226"/>
      <c r="C6" s="141"/>
      <c r="D6" s="141" t="s">
        <v>468</v>
      </c>
      <c r="E6" s="141" t="s">
        <v>469</v>
      </c>
      <c r="F6" s="141" t="s">
        <v>470</v>
      </c>
      <c r="G6" s="141" t="s">
        <v>471</v>
      </c>
      <c r="H6" s="141" t="s">
        <v>472</v>
      </c>
      <c r="I6" s="141" t="s">
        <v>473</v>
      </c>
      <c r="J6" s="141" t="s">
        <v>474</v>
      </c>
      <c r="K6" s="141"/>
      <c r="L6" s="141" t="s">
        <v>472</v>
      </c>
      <c r="M6" s="141" t="s">
        <v>473</v>
      </c>
      <c r="N6" s="141" t="s">
        <v>474</v>
      </c>
      <c r="O6" s="141" t="s">
        <v>472</v>
      </c>
      <c r="P6" s="141" t="s">
        <v>473</v>
      </c>
      <c r="Q6" s="141" t="s">
        <v>474</v>
      </c>
      <c r="R6" s="143"/>
      <c r="S6" s="141" t="s">
        <v>472</v>
      </c>
      <c r="T6" s="141" t="s">
        <v>473</v>
      </c>
      <c r="U6" s="141" t="s">
        <v>474</v>
      </c>
      <c r="V6" s="141" t="s">
        <v>472</v>
      </c>
      <c r="W6" s="141" t="s">
        <v>473</v>
      </c>
      <c r="X6" s="141" t="s">
        <v>474</v>
      </c>
      <c r="Y6" s="143"/>
      <c r="Z6" s="143"/>
      <c r="AA6" s="219"/>
      <c r="AB6" s="219"/>
      <c r="AC6" s="219"/>
      <c r="AD6" s="219"/>
    </row>
    <row r="7" spans="1:33" ht="29.25" customHeight="1" x14ac:dyDescent="0.25">
      <c r="A7" s="141"/>
      <c r="B7" s="226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3"/>
      <c r="S7" s="141"/>
      <c r="T7" s="141"/>
      <c r="U7" s="141"/>
      <c r="V7" s="141"/>
      <c r="W7" s="141"/>
      <c r="X7" s="141"/>
      <c r="Y7" s="143"/>
      <c r="Z7" s="143"/>
      <c r="AA7" s="219"/>
      <c r="AB7" s="219"/>
      <c r="AC7" s="219"/>
      <c r="AD7" s="219"/>
    </row>
    <row r="8" spans="1:33" ht="17.25" customHeight="1" x14ac:dyDescent="0.25">
      <c r="A8" s="217" t="s">
        <v>3</v>
      </c>
      <c r="B8" s="218"/>
      <c r="C8" s="126">
        <v>1</v>
      </c>
      <c r="D8" s="126">
        <v>2</v>
      </c>
      <c r="E8" s="126">
        <v>3</v>
      </c>
      <c r="F8" s="126">
        <v>4</v>
      </c>
      <c r="G8" s="126">
        <v>5</v>
      </c>
      <c r="H8" s="126">
        <v>6</v>
      </c>
      <c r="I8" s="126">
        <v>7</v>
      </c>
      <c r="J8" s="126">
        <v>8</v>
      </c>
      <c r="K8" s="126">
        <v>9</v>
      </c>
      <c r="L8" s="126">
        <v>10</v>
      </c>
      <c r="M8" s="126">
        <v>11</v>
      </c>
      <c r="N8" s="126">
        <v>12</v>
      </c>
      <c r="O8" s="126">
        <v>13</v>
      </c>
      <c r="P8" s="126">
        <v>14</v>
      </c>
      <c r="Q8" s="126">
        <v>15</v>
      </c>
      <c r="R8" s="126">
        <v>16</v>
      </c>
      <c r="S8" s="126">
        <v>17</v>
      </c>
      <c r="T8" s="126">
        <v>18</v>
      </c>
      <c r="U8" s="126">
        <v>19</v>
      </c>
      <c r="V8" s="126">
        <v>20</v>
      </c>
      <c r="W8" s="126">
        <v>21</v>
      </c>
      <c r="X8" s="126">
        <v>22</v>
      </c>
      <c r="Y8" s="126">
        <v>23</v>
      </c>
      <c r="Z8" s="126">
        <v>24</v>
      </c>
    </row>
    <row r="9" spans="1:33" s="23" customFormat="1" ht="19.5" customHeight="1" x14ac:dyDescent="0.25">
      <c r="A9" s="127"/>
      <c r="B9" s="128" t="s">
        <v>475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/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27</v>
      </c>
      <c r="S9" s="27">
        <v>19</v>
      </c>
      <c r="T9" s="27">
        <v>0</v>
      </c>
      <c r="U9" s="27">
        <v>0</v>
      </c>
      <c r="V9" s="27">
        <v>8</v>
      </c>
      <c r="W9" s="27">
        <v>0</v>
      </c>
      <c r="X9" s="27">
        <v>0</v>
      </c>
      <c r="Y9" s="27">
        <v>18</v>
      </c>
      <c r="Z9" s="27">
        <v>0</v>
      </c>
      <c r="AA9" s="129">
        <f>C9-D9-E9-F9-G9</f>
        <v>0</v>
      </c>
      <c r="AB9" s="129">
        <f>C9-H9-I9-J9</f>
        <v>0</v>
      </c>
      <c r="AC9" s="129">
        <f>K9-L9-M9-N9-O9-P9-Q9</f>
        <v>0</v>
      </c>
      <c r="AD9" s="129">
        <f>R9-S9-T9-U9-V9-W9-X9</f>
        <v>0</v>
      </c>
      <c r="AE9" s="129"/>
      <c r="AF9" s="129"/>
      <c r="AG9" s="129"/>
    </row>
    <row r="10" spans="1:33" s="23" customFormat="1" ht="19.5" customHeight="1" x14ac:dyDescent="0.25">
      <c r="A10" s="130" t="s">
        <v>0</v>
      </c>
      <c r="B10" s="131" t="s">
        <v>476</v>
      </c>
      <c r="C10" s="27">
        <v>0</v>
      </c>
      <c r="D10" s="27"/>
      <c r="E10" s="27"/>
      <c r="F10" s="27"/>
      <c r="G10" s="27"/>
      <c r="H10" s="27"/>
      <c r="I10" s="27"/>
      <c r="J10" s="27"/>
      <c r="K10" s="27">
        <v>0</v>
      </c>
      <c r="L10" s="27"/>
      <c r="M10" s="27"/>
      <c r="N10" s="27"/>
      <c r="O10" s="27"/>
      <c r="P10" s="27"/>
      <c r="Q10" s="27"/>
      <c r="R10" s="27">
        <v>7</v>
      </c>
      <c r="S10" s="10">
        <v>3</v>
      </c>
      <c r="T10" s="10"/>
      <c r="U10" s="27"/>
      <c r="V10" s="10">
        <v>4</v>
      </c>
      <c r="W10" s="27"/>
      <c r="X10" s="10"/>
      <c r="Y10" s="10">
        <v>1</v>
      </c>
      <c r="Z10" s="10"/>
      <c r="AA10" s="129">
        <f t="shared" ref="AA10:AA24" si="0">C10-D10-E10-F10-G10</f>
        <v>0</v>
      </c>
      <c r="AB10" s="129">
        <f t="shared" ref="AB10:AB24" si="1">C10-H10-I10-J10</f>
        <v>0</v>
      </c>
      <c r="AC10" s="129">
        <f t="shared" ref="AC10:AC24" si="2">K10-L10-M10-N10-O10-P10-Q10</f>
        <v>0</v>
      </c>
      <c r="AD10" s="129">
        <f t="shared" ref="AD10:AD24" si="3">R10-S10-T10-U10-V10-W10-X10</f>
        <v>0</v>
      </c>
      <c r="AE10" s="129"/>
      <c r="AF10" s="129"/>
      <c r="AG10" s="129"/>
    </row>
    <row r="11" spans="1:33" s="23" customFormat="1" ht="19.5" customHeight="1" x14ac:dyDescent="0.25">
      <c r="A11" s="130" t="s">
        <v>1</v>
      </c>
      <c r="B11" s="131" t="s">
        <v>477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20</v>
      </c>
      <c r="S11" s="27">
        <v>16</v>
      </c>
      <c r="T11" s="27">
        <v>0</v>
      </c>
      <c r="U11" s="27">
        <v>0</v>
      </c>
      <c r="V11" s="27">
        <v>4</v>
      </c>
      <c r="W11" s="27">
        <v>0</v>
      </c>
      <c r="X11" s="27">
        <v>0</v>
      </c>
      <c r="Y11" s="27">
        <v>17</v>
      </c>
      <c r="Z11" s="27">
        <v>0</v>
      </c>
      <c r="AA11" s="129">
        <f t="shared" si="0"/>
        <v>0</v>
      </c>
      <c r="AB11" s="129">
        <f t="shared" si="1"/>
        <v>0</v>
      </c>
      <c r="AC11" s="129">
        <f t="shared" si="2"/>
        <v>0</v>
      </c>
      <c r="AD11" s="129">
        <f t="shared" si="3"/>
        <v>0</v>
      </c>
      <c r="AE11" s="129"/>
      <c r="AF11" s="129"/>
      <c r="AG11" s="129"/>
    </row>
    <row r="12" spans="1:33" s="23" customFormat="1" ht="19.5" customHeight="1" x14ac:dyDescent="0.25">
      <c r="A12" s="132">
        <v>1</v>
      </c>
      <c r="B12" s="133" t="s">
        <v>478</v>
      </c>
      <c r="C12" s="27">
        <v>0</v>
      </c>
      <c r="D12" s="27"/>
      <c r="E12" s="27"/>
      <c r="F12" s="27"/>
      <c r="G12" s="27"/>
      <c r="H12" s="27"/>
      <c r="I12" s="27"/>
      <c r="J12" s="27"/>
      <c r="K12" s="27">
        <v>0</v>
      </c>
      <c r="L12" s="27"/>
      <c r="M12" s="27"/>
      <c r="N12" s="27"/>
      <c r="O12" s="27"/>
      <c r="P12" s="27"/>
      <c r="Q12" s="27"/>
      <c r="R12" s="27">
        <v>2</v>
      </c>
      <c r="S12" s="10">
        <v>1</v>
      </c>
      <c r="T12" s="10"/>
      <c r="U12" s="27"/>
      <c r="V12" s="10">
        <v>1</v>
      </c>
      <c r="W12" s="27"/>
      <c r="X12" s="10"/>
      <c r="Y12" s="10">
        <v>2</v>
      </c>
      <c r="Z12" s="10"/>
      <c r="AA12" s="129">
        <f t="shared" si="0"/>
        <v>0</v>
      </c>
      <c r="AB12" s="129">
        <f t="shared" si="1"/>
        <v>0</v>
      </c>
      <c r="AC12" s="129">
        <f t="shared" si="2"/>
        <v>0</v>
      </c>
      <c r="AD12" s="129">
        <f t="shared" si="3"/>
        <v>0</v>
      </c>
      <c r="AE12" s="129"/>
      <c r="AF12" s="129"/>
      <c r="AG12" s="129"/>
    </row>
    <row r="13" spans="1:33" s="23" customFormat="1" ht="19.5" customHeight="1" x14ac:dyDescent="0.25">
      <c r="A13" s="132">
        <v>2</v>
      </c>
      <c r="B13" s="133" t="s">
        <v>479</v>
      </c>
      <c r="C13" s="27">
        <v>0</v>
      </c>
      <c r="D13" s="134"/>
      <c r="E13" s="134"/>
      <c r="F13" s="134"/>
      <c r="G13" s="134"/>
      <c r="H13" s="10"/>
      <c r="I13" s="10"/>
      <c r="J13" s="10"/>
      <c r="K13" s="27">
        <v>0</v>
      </c>
      <c r="L13" s="10"/>
      <c r="M13" s="10"/>
      <c r="N13" s="10"/>
      <c r="O13" s="10"/>
      <c r="P13" s="10"/>
      <c r="Q13" s="10"/>
      <c r="R13" s="27">
        <v>2</v>
      </c>
      <c r="S13" s="10">
        <v>2</v>
      </c>
      <c r="T13" s="10"/>
      <c r="U13" s="10"/>
      <c r="V13" s="10"/>
      <c r="W13" s="10"/>
      <c r="X13" s="10"/>
      <c r="Y13" s="10">
        <v>1</v>
      </c>
      <c r="Z13" s="10"/>
      <c r="AA13" s="129">
        <f t="shared" si="0"/>
        <v>0</v>
      </c>
      <c r="AB13" s="129">
        <f t="shared" si="1"/>
        <v>0</v>
      </c>
      <c r="AC13" s="129">
        <f t="shared" si="2"/>
        <v>0</v>
      </c>
      <c r="AD13" s="129">
        <f t="shared" si="3"/>
        <v>0</v>
      </c>
      <c r="AE13" s="129"/>
      <c r="AF13" s="129"/>
      <c r="AG13" s="129"/>
    </row>
    <row r="14" spans="1:33" s="23" customFormat="1" ht="19.5" customHeight="1" x14ac:dyDescent="0.25">
      <c r="A14" s="132">
        <v>3</v>
      </c>
      <c r="B14" s="133" t="s">
        <v>480</v>
      </c>
      <c r="C14" s="27">
        <v>0</v>
      </c>
      <c r="D14" s="134"/>
      <c r="E14" s="134"/>
      <c r="F14" s="134"/>
      <c r="G14" s="134"/>
      <c r="H14" s="10"/>
      <c r="I14" s="10"/>
      <c r="J14" s="10"/>
      <c r="K14" s="27">
        <v>0</v>
      </c>
      <c r="L14" s="10"/>
      <c r="M14" s="10"/>
      <c r="N14" s="10"/>
      <c r="O14" s="10"/>
      <c r="P14" s="10"/>
      <c r="Q14" s="10"/>
      <c r="R14" s="27">
        <v>1</v>
      </c>
      <c r="S14" s="10">
        <v>1</v>
      </c>
      <c r="T14" s="10"/>
      <c r="U14" s="10"/>
      <c r="V14" s="10"/>
      <c r="W14" s="10"/>
      <c r="X14" s="10"/>
      <c r="Y14" s="10">
        <v>1</v>
      </c>
      <c r="Z14" s="10"/>
      <c r="AA14" s="129">
        <f t="shared" si="0"/>
        <v>0</v>
      </c>
      <c r="AB14" s="129">
        <f t="shared" si="1"/>
        <v>0</v>
      </c>
      <c r="AC14" s="129">
        <f t="shared" si="2"/>
        <v>0</v>
      </c>
      <c r="AD14" s="129">
        <f t="shared" si="3"/>
        <v>0</v>
      </c>
      <c r="AE14" s="129"/>
      <c r="AF14" s="129"/>
      <c r="AG14" s="129"/>
    </row>
    <row r="15" spans="1:33" s="23" customFormat="1" ht="19.5" customHeight="1" x14ac:dyDescent="0.25">
      <c r="A15" s="132">
        <v>4</v>
      </c>
      <c r="B15" s="133" t="s">
        <v>481</v>
      </c>
      <c r="C15" s="27">
        <v>0</v>
      </c>
      <c r="D15" s="134"/>
      <c r="E15" s="134"/>
      <c r="F15" s="134"/>
      <c r="G15" s="134"/>
      <c r="H15" s="10"/>
      <c r="I15" s="10"/>
      <c r="J15" s="10"/>
      <c r="K15" s="27">
        <v>0</v>
      </c>
      <c r="L15" s="10"/>
      <c r="M15" s="10"/>
      <c r="N15" s="10"/>
      <c r="O15" s="10"/>
      <c r="P15" s="10"/>
      <c r="Q15" s="10"/>
      <c r="R15" s="27">
        <v>2</v>
      </c>
      <c r="S15" s="10">
        <v>1</v>
      </c>
      <c r="T15" s="10"/>
      <c r="U15" s="10"/>
      <c r="V15" s="10">
        <v>1</v>
      </c>
      <c r="W15" s="10"/>
      <c r="X15" s="10"/>
      <c r="Y15" s="10">
        <v>1</v>
      </c>
      <c r="Z15" s="10"/>
      <c r="AA15" s="129">
        <f t="shared" si="0"/>
        <v>0</v>
      </c>
      <c r="AB15" s="129">
        <f t="shared" si="1"/>
        <v>0</v>
      </c>
      <c r="AC15" s="129">
        <f t="shared" si="2"/>
        <v>0</v>
      </c>
      <c r="AD15" s="129">
        <f t="shared" si="3"/>
        <v>0</v>
      </c>
      <c r="AE15" s="129"/>
      <c r="AF15" s="129"/>
      <c r="AG15" s="129"/>
    </row>
    <row r="16" spans="1:33" s="23" customFormat="1" ht="19.5" customHeight="1" x14ac:dyDescent="0.25">
      <c r="A16" s="132">
        <v>5</v>
      </c>
      <c r="B16" s="133" t="s">
        <v>482</v>
      </c>
      <c r="C16" s="27">
        <v>0</v>
      </c>
      <c r="D16" s="134"/>
      <c r="E16" s="134"/>
      <c r="F16" s="134"/>
      <c r="G16" s="134"/>
      <c r="H16" s="10"/>
      <c r="I16" s="10"/>
      <c r="J16" s="10"/>
      <c r="K16" s="27">
        <v>0</v>
      </c>
      <c r="L16" s="10"/>
      <c r="M16" s="10"/>
      <c r="N16" s="10"/>
      <c r="O16" s="10"/>
      <c r="P16" s="10"/>
      <c r="Q16" s="10"/>
      <c r="R16" s="27">
        <v>2</v>
      </c>
      <c r="S16" s="10">
        <v>1</v>
      </c>
      <c r="T16" s="10"/>
      <c r="U16" s="10"/>
      <c r="V16" s="10">
        <v>1</v>
      </c>
      <c r="W16" s="10"/>
      <c r="X16" s="10"/>
      <c r="Y16" s="10">
        <v>1</v>
      </c>
      <c r="Z16" s="10"/>
      <c r="AA16" s="129">
        <f t="shared" si="0"/>
        <v>0</v>
      </c>
      <c r="AB16" s="129">
        <f t="shared" si="1"/>
        <v>0</v>
      </c>
      <c r="AC16" s="129">
        <f t="shared" si="2"/>
        <v>0</v>
      </c>
      <c r="AD16" s="129">
        <f t="shared" si="3"/>
        <v>0</v>
      </c>
      <c r="AE16" s="129"/>
      <c r="AF16" s="129"/>
      <c r="AG16" s="129"/>
    </row>
    <row r="17" spans="1:33" s="23" customFormat="1" ht="19.5" customHeight="1" x14ac:dyDescent="0.25">
      <c r="A17" s="132">
        <v>6</v>
      </c>
      <c r="B17" s="133" t="s">
        <v>483</v>
      </c>
      <c r="C17" s="27">
        <v>0</v>
      </c>
      <c r="D17" s="134"/>
      <c r="E17" s="134"/>
      <c r="F17" s="134"/>
      <c r="G17" s="134"/>
      <c r="H17" s="10"/>
      <c r="I17" s="10"/>
      <c r="J17" s="10"/>
      <c r="K17" s="27">
        <v>0</v>
      </c>
      <c r="L17" s="10"/>
      <c r="M17" s="10"/>
      <c r="N17" s="10"/>
      <c r="O17" s="10"/>
      <c r="P17" s="10"/>
      <c r="Q17" s="10"/>
      <c r="R17" s="27">
        <v>2</v>
      </c>
      <c r="S17" s="10">
        <v>2</v>
      </c>
      <c r="T17" s="10"/>
      <c r="U17" s="10"/>
      <c r="V17" s="10"/>
      <c r="W17" s="10"/>
      <c r="X17" s="10"/>
      <c r="Y17" s="10">
        <v>1</v>
      </c>
      <c r="Z17" s="10"/>
      <c r="AA17" s="129">
        <f t="shared" si="0"/>
        <v>0</v>
      </c>
      <c r="AB17" s="129">
        <f t="shared" si="1"/>
        <v>0</v>
      </c>
      <c r="AC17" s="129">
        <f t="shared" si="2"/>
        <v>0</v>
      </c>
      <c r="AD17" s="129">
        <f t="shared" si="3"/>
        <v>0</v>
      </c>
      <c r="AE17" s="129"/>
      <c r="AF17" s="129"/>
      <c r="AG17" s="129"/>
    </row>
    <row r="18" spans="1:33" s="23" customFormat="1" ht="19.5" customHeight="1" x14ac:dyDescent="0.25">
      <c r="A18" s="132">
        <v>7</v>
      </c>
      <c r="B18" s="133" t="s">
        <v>484</v>
      </c>
      <c r="C18" s="27">
        <v>0</v>
      </c>
      <c r="D18" s="134"/>
      <c r="E18" s="134"/>
      <c r="F18" s="134"/>
      <c r="G18" s="134"/>
      <c r="H18" s="10"/>
      <c r="I18" s="10"/>
      <c r="J18" s="10"/>
      <c r="K18" s="27">
        <v>0</v>
      </c>
      <c r="L18" s="10"/>
      <c r="M18" s="10"/>
      <c r="N18" s="10"/>
      <c r="O18" s="10"/>
      <c r="P18" s="10"/>
      <c r="Q18" s="10"/>
      <c r="R18" s="27">
        <v>1</v>
      </c>
      <c r="S18" s="10">
        <v>1</v>
      </c>
      <c r="T18" s="10"/>
      <c r="U18" s="10"/>
      <c r="V18" s="10"/>
      <c r="W18" s="10"/>
      <c r="X18" s="10"/>
      <c r="Y18" s="10">
        <v>1</v>
      </c>
      <c r="Z18" s="10"/>
      <c r="AA18" s="129">
        <f t="shared" si="0"/>
        <v>0</v>
      </c>
      <c r="AB18" s="129">
        <f t="shared" si="1"/>
        <v>0</v>
      </c>
      <c r="AC18" s="129">
        <f t="shared" si="2"/>
        <v>0</v>
      </c>
      <c r="AD18" s="129">
        <f t="shared" si="3"/>
        <v>0</v>
      </c>
      <c r="AE18" s="129"/>
      <c r="AF18" s="129"/>
      <c r="AG18" s="129"/>
    </row>
    <row r="19" spans="1:33" s="23" customFormat="1" ht="19.5" customHeight="1" x14ac:dyDescent="0.25">
      <c r="A19" s="132">
        <v>8</v>
      </c>
      <c r="B19" s="133" t="s">
        <v>485</v>
      </c>
      <c r="C19" s="27">
        <v>0</v>
      </c>
      <c r="D19" s="134"/>
      <c r="E19" s="134"/>
      <c r="F19" s="134"/>
      <c r="G19" s="134"/>
      <c r="H19" s="10"/>
      <c r="I19" s="10"/>
      <c r="J19" s="10"/>
      <c r="K19" s="27">
        <v>0</v>
      </c>
      <c r="L19" s="10"/>
      <c r="M19" s="10"/>
      <c r="N19" s="10"/>
      <c r="O19" s="10"/>
      <c r="P19" s="10"/>
      <c r="Q19" s="10"/>
      <c r="R19" s="27">
        <v>1</v>
      </c>
      <c r="S19" s="10">
        <v>1</v>
      </c>
      <c r="T19" s="10"/>
      <c r="U19" s="10"/>
      <c r="V19" s="10"/>
      <c r="W19" s="10"/>
      <c r="X19" s="10"/>
      <c r="Y19" s="10">
        <v>1</v>
      </c>
      <c r="Z19" s="10"/>
      <c r="AA19" s="129">
        <f t="shared" si="0"/>
        <v>0</v>
      </c>
      <c r="AB19" s="129">
        <f t="shared" si="1"/>
        <v>0</v>
      </c>
      <c r="AC19" s="129">
        <f t="shared" si="2"/>
        <v>0</v>
      </c>
      <c r="AD19" s="129">
        <f t="shared" si="3"/>
        <v>0</v>
      </c>
      <c r="AE19" s="129"/>
      <c r="AF19" s="129"/>
      <c r="AG19" s="129"/>
    </row>
    <row r="20" spans="1:33" s="23" customFormat="1" ht="19.5" customHeight="1" x14ac:dyDescent="0.25">
      <c r="A20" s="132">
        <v>9</v>
      </c>
      <c r="B20" s="133" t="s">
        <v>486</v>
      </c>
      <c r="C20" s="27">
        <v>0</v>
      </c>
      <c r="D20" s="134"/>
      <c r="E20" s="134"/>
      <c r="F20" s="134"/>
      <c r="G20" s="134"/>
      <c r="H20" s="10"/>
      <c r="I20" s="10"/>
      <c r="J20" s="10"/>
      <c r="K20" s="27">
        <v>0</v>
      </c>
      <c r="L20" s="10"/>
      <c r="M20" s="10"/>
      <c r="N20" s="10"/>
      <c r="O20" s="10"/>
      <c r="P20" s="10"/>
      <c r="Q20" s="10"/>
      <c r="R20" s="27">
        <v>2</v>
      </c>
      <c r="S20" s="10">
        <v>1</v>
      </c>
      <c r="T20" s="10"/>
      <c r="U20" s="10"/>
      <c r="V20" s="10">
        <v>1</v>
      </c>
      <c r="W20" s="10"/>
      <c r="X20" s="10"/>
      <c r="Y20" s="10">
        <v>1</v>
      </c>
      <c r="Z20" s="10"/>
      <c r="AA20" s="129">
        <f t="shared" si="0"/>
        <v>0</v>
      </c>
      <c r="AB20" s="129">
        <f t="shared" si="1"/>
        <v>0</v>
      </c>
      <c r="AC20" s="129">
        <f t="shared" si="2"/>
        <v>0</v>
      </c>
      <c r="AD20" s="129">
        <f t="shared" si="3"/>
        <v>0</v>
      </c>
      <c r="AE20" s="129"/>
      <c r="AF20" s="129"/>
      <c r="AG20" s="129"/>
    </row>
    <row r="21" spans="1:33" s="23" customFormat="1" ht="19.5" customHeight="1" x14ac:dyDescent="0.25">
      <c r="A21" s="132">
        <v>10</v>
      </c>
      <c r="B21" s="133" t="s">
        <v>487</v>
      </c>
      <c r="C21" s="27">
        <v>0</v>
      </c>
      <c r="D21" s="134"/>
      <c r="E21" s="27"/>
      <c r="F21" s="134"/>
      <c r="G21" s="134"/>
      <c r="H21" s="10"/>
      <c r="I21" s="10"/>
      <c r="J21" s="10"/>
      <c r="K21" s="27">
        <v>0</v>
      </c>
      <c r="L21" s="10"/>
      <c r="M21" s="10"/>
      <c r="N21" s="10"/>
      <c r="O21" s="10"/>
      <c r="P21" s="10"/>
      <c r="Q21" s="10"/>
      <c r="R21" s="27">
        <v>1</v>
      </c>
      <c r="S21" s="10">
        <v>1</v>
      </c>
      <c r="T21" s="10"/>
      <c r="U21" s="10"/>
      <c r="V21" s="10"/>
      <c r="W21" s="10"/>
      <c r="X21" s="10"/>
      <c r="Y21" s="10">
        <v>3</v>
      </c>
      <c r="Z21" s="10"/>
      <c r="AA21" s="129">
        <f t="shared" si="0"/>
        <v>0</v>
      </c>
      <c r="AB21" s="129">
        <f t="shared" si="1"/>
        <v>0</v>
      </c>
      <c r="AC21" s="129">
        <f t="shared" si="2"/>
        <v>0</v>
      </c>
      <c r="AD21" s="129">
        <f t="shared" si="3"/>
        <v>0</v>
      </c>
      <c r="AE21" s="129"/>
      <c r="AF21" s="129"/>
      <c r="AG21" s="129"/>
    </row>
    <row r="22" spans="1:33" s="23" customFormat="1" ht="19.5" customHeight="1" x14ac:dyDescent="0.25">
      <c r="A22" s="132">
        <v>11</v>
      </c>
      <c r="B22" s="133" t="s">
        <v>488</v>
      </c>
      <c r="C22" s="27">
        <v>0</v>
      </c>
      <c r="D22" s="134"/>
      <c r="E22" s="27"/>
      <c r="F22" s="134"/>
      <c r="G22" s="134"/>
      <c r="H22" s="10"/>
      <c r="I22" s="10"/>
      <c r="J22" s="10"/>
      <c r="K22" s="27">
        <v>0</v>
      </c>
      <c r="L22" s="10"/>
      <c r="M22" s="10"/>
      <c r="N22" s="10"/>
      <c r="O22" s="10"/>
      <c r="P22" s="10"/>
      <c r="Q22" s="10"/>
      <c r="R22" s="27">
        <v>2</v>
      </c>
      <c r="S22" s="10">
        <v>2</v>
      </c>
      <c r="T22" s="10"/>
      <c r="U22" s="10"/>
      <c r="V22" s="10"/>
      <c r="W22" s="10"/>
      <c r="X22" s="10"/>
      <c r="Y22" s="10">
        <v>1</v>
      </c>
      <c r="Z22" s="10"/>
      <c r="AA22" s="129">
        <f t="shared" si="0"/>
        <v>0</v>
      </c>
      <c r="AB22" s="129">
        <f t="shared" si="1"/>
        <v>0</v>
      </c>
      <c r="AC22" s="129">
        <f t="shared" si="2"/>
        <v>0</v>
      </c>
      <c r="AD22" s="129">
        <f t="shared" si="3"/>
        <v>0</v>
      </c>
      <c r="AE22" s="129"/>
      <c r="AF22" s="129"/>
      <c r="AG22" s="129"/>
    </row>
    <row r="23" spans="1:33" s="23" customFormat="1" ht="19.5" customHeight="1" x14ac:dyDescent="0.25">
      <c r="A23" s="132">
        <v>12</v>
      </c>
      <c r="B23" s="133" t="s">
        <v>489</v>
      </c>
      <c r="C23" s="27">
        <v>0</v>
      </c>
      <c r="D23" s="134"/>
      <c r="E23" s="27"/>
      <c r="F23" s="134"/>
      <c r="G23" s="134"/>
      <c r="H23" s="10"/>
      <c r="I23" s="10"/>
      <c r="J23" s="10"/>
      <c r="K23" s="27">
        <v>0</v>
      </c>
      <c r="L23" s="10"/>
      <c r="M23" s="10"/>
      <c r="N23" s="10"/>
      <c r="O23" s="10"/>
      <c r="P23" s="10"/>
      <c r="Q23" s="10"/>
      <c r="R23" s="27">
        <v>1</v>
      </c>
      <c r="S23" s="10">
        <v>1</v>
      </c>
      <c r="T23" s="10"/>
      <c r="U23" s="10"/>
      <c r="V23" s="10"/>
      <c r="W23" s="10"/>
      <c r="X23" s="10"/>
      <c r="Y23" s="10">
        <v>2</v>
      </c>
      <c r="Z23" s="10"/>
      <c r="AA23" s="129">
        <f t="shared" si="0"/>
        <v>0</v>
      </c>
      <c r="AB23" s="129">
        <f t="shared" si="1"/>
        <v>0</v>
      </c>
      <c r="AC23" s="129">
        <f t="shared" si="2"/>
        <v>0</v>
      </c>
      <c r="AD23" s="129">
        <f t="shared" si="3"/>
        <v>0</v>
      </c>
      <c r="AE23" s="129"/>
      <c r="AF23" s="129"/>
      <c r="AG23" s="129"/>
    </row>
    <row r="24" spans="1:33" s="23" customFormat="1" ht="19.5" customHeight="1" x14ac:dyDescent="0.25">
      <c r="A24" s="132">
        <v>13</v>
      </c>
      <c r="B24" s="133" t="s">
        <v>490</v>
      </c>
      <c r="C24" s="27">
        <v>0</v>
      </c>
      <c r="D24" s="134"/>
      <c r="E24" s="134"/>
      <c r="F24" s="134"/>
      <c r="G24" s="134"/>
      <c r="H24" s="10"/>
      <c r="I24" s="10"/>
      <c r="J24" s="10"/>
      <c r="K24" s="27">
        <v>0</v>
      </c>
      <c r="L24" s="10"/>
      <c r="M24" s="10"/>
      <c r="N24" s="10"/>
      <c r="O24" s="10"/>
      <c r="P24" s="10"/>
      <c r="Q24" s="10"/>
      <c r="R24" s="27">
        <v>1</v>
      </c>
      <c r="S24" s="10">
        <v>1</v>
      </c>
      <c r="T24" s="10"/>
      <c r="U24" s="10"/>
      <c r="V24" s="10"/>
      <c r="W24" s="10"/>
      <c r="X24" s="10"/>
      <c r="Y24" s="10">
        <v>1</v>
      </c>
      <c r="Z24" s="10"/>
      <c r="AA24" s="129">
        <f t="shared" si="0"/>
        <v>0</v>
      </c>
      <c r="AB24" s="129">
        <f t="shared" si="1"/>
        <v>0</v>
      </c>
      <c r="AC24" s="129">
        <f t="shared" si="2"/>
        <v>0</v>
      </c>
      <c r="AD24" s="129">
        <f t="shared" si="3"/>
        <v>0</v>
      </c>
      <c r="AE24" s="129"/>
      <c r="AF24" s="129"/>
      <c r="AG24" s="129"/>
    </row>
    <row r="25" spans="1:33" ht="24.75" customHeight="1" x14ac:dyDescent="0.25">
      <c r="A25" s="135"/>
      <c r="B25" s="164"/>
      <c r="C25" s="164"/>
      <c r="D25" s="164"/>
      <c r="E25" s="164"/>
      <c r="F25" s="164"/>
      <c r="G25" s="164"/>
      <c r="H25" s="136"/>
      <c r="I25" s="136"/>
      <c r="J25" s="136"/>
      <c r="R25" s="177" t="s">
        <v>339</v>
      </c>
      <c r="S25" s="177"/>
      <c r="T25" s="177"/>
      <c r="U25" s="177"/>
      <c r="V25" s="177"/>
      <c r="W25" s="177"/>
      <c r="X25" s="177"/>
      <c r="Y25" s="177"/>
      <c r="Z25" s="137"/>
    </row>
    <row r="26" spans="1:33" ht="16.5" x14ac:dyDescent="0.25">
      <c r="A26" s="138"/>
      <c r="B26" s="165" t="s">
        <v>53</v>
      </c>
      <c r="C26" s="165"/>
      <c r="D26" s="165"/>
      <c r="E26" s="165"/>
      <c r="F26" s="165"/>
      <c r="G26" s="165"/>
      <c r="H26" s="139"/>
      <c r="I26" s="139"/>
      <c r="J26" s="139"/>
      <c r="R26" s="165" t="str">
        <f>[4]TT!C5</f>
        <v>TRƯỞNG THI HÀNH ÁN DÂN SỰ</v>
      </c>
      <c r="S26" s="165"/>
      <c r="T26" s="165"/>
      <c r="U26" s="165"/>
      <c r="V26" s="165"/>
      <c r="W26" s="165"/>
      <c r="X26" s="165"/>
      <c r="Y26" s="165"/>
      <c r="Z26" s="34"/>
    </row>
    <row r="27" spans="1:33" ht="16.5" x14ac:dyDescent="0.25">
      <c r="A27" s="14"/>
      <c r="B27" s="36"/>
      <c r="C27" s="36"/>
      <c r="D27" s="35"/>
      <c r="E27" s="35"/>
      <c r="F27" s="35"/>
      <c r="G27" s="36"/>
      <c r="H27" s="36"/>
      <c r="I27" s="36"/>
      <c r="J27" s="36"/>
      <c r="T27" s="35"/>
      <c r="U27" s="139"/>
      <c r="V27" s="139"/>
      <c r="W27" s="139"/>
      <c r="X27" s="35"/>
      <c r="Y27" s="35"/>
      <c r="Z27" s="35"/>
    </row>
    <row r="28" spans="1:33" ht="48" customHeight="1" x14ac:dyDescent="0.25">
      <c r="A28" s="14"/>
      <c r="B28" s="36"/>
      <c r="C28" s="36"/>
      <c r="D28" s="35"/>
      <c r="E28" s="35"/>
      <c r="F28" s="35"/>
      <c r="G28" s="36"/>
      <c r="H28" s="36"/>
      <c r="I28" s="36"/>
      <c r="J28" s="36"/>
      <c r="T28" s="35"/>
      <c r="U28"/>
      <c r="V28"/>
      <c r="W28"/>
      <c r="X28"/>
      <c r="Y28"/>
      <c r="Z28"/>
    </row>
    <row r="29" spans="1:33" ht="16.5" x14ac:dyDescent="0.25">
      <c r="A29" s="14"/>
      <c r="B29" s="36"/>
      <c r="C29" s="36"/>
      <c r="D29" s="35"/>
      <c r="E29" s="35"/>
      <c r="F29" s="35"/>
      <c r="G29" s="36"/>
      <c r="H29" s="36"/>
      <c r="I29" s="36"/>
      <c r="J29" s="36"/>
      <c r="T29" s="35"/>
      <c r="U29"/>
      <c r="V29"/>
      <c r="W29"/>
      <c r="X29"/>
      <c r="Y29"/>
      <c r="Z29"/>
    </row>
    <row r="30" spans="1:33" ht="16.5" x14ac:dyDescent="0.25">
      <c r="A30" s="14"/>
      <c r="B30" s="165" t="s">
        <v>491</v>
      </c>
      <c r="C30" s="165"/>
      <c r="D30" s="165"/>
      <c r="E30" s="165"/>
      <c r="F30" s="165"/>
      <c r="G30" s="165"/>
      <c r="H30" s="139"/>
      <c r="I30" s="139"/>
      <c r="J30" s="139"/>
      <c r="R30" s="165" t="str">
        <f>[4]TT!C3</f>
        <v>Trần Văn Dũng</v>
      </c>
      <c r="S30" s="165"/>
      <c r="T30" s="165"/>
      <c r="U30" s="165"/>
      <c r="V30" s="165"/>
      <c r="W30" s="165"/>
      <c r="X30" s="165"/>
      <c r="Y30" s="165"/>
      <c r="Z30" s="139"/>
      <c r="AA30" s="139"/>
    </row>
    <row r="31" spans="1:33" ht="16.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 s="36"/>
      <c r="Q31" s="36"/>
      <c r="R31" s="36"/>
      <c r="S31" s="35"/>
      <c r="T31" s="35"/>
      <c r="U31" s="35"/>
    </row>
    <row r="32" spans="1:33" ht="16.5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 s="139"/>
      <c r="Q32" s="139"/>
      <c r="R32" s="139"/>
      <c r="S32" s="35"/>
      <c r="T32" s="35"/>
      <c r="U32" s="35"/>
    </row>
  </sheetData>
  <sheetProtection formatCells="0" formatColumns="0" formatRows="0" insertRows="0" deleteRows="0"/>
  <mergeCells count="54">
    <mergeCell ref="A1:E1"/>
    <mergeCell ref="F1:T1"/>
    <mergeCell ref="U1:Z1"/>
    <mergeCell ref="A3:A7"/>
    <mergeCell ref="B3:B7"/>
    <mergeCell ref="C3:J3"/>
    <mergeCell ref="K3:Q3"/>
    <mergeCell ref="R3:X3"/>
    <mergeCell ref="Y3:Z4"/>
    <mergeCell ref="E6:E7"/>
    <mergeCell ref="AA3:AD3"/>
    <mergeCell ref="C4:C7"/>
    <mergeCell ref="D4:J4"/>
    <mergeCell ref="K4:K7"/>
    <mergeCell ref="L4:Q4"/>
    <mergeCell ref="R4:R7"/>
    <mergeCell ref="S4:X4"/>
    <mergeCell ref="AA4:AA7"/>
    <mergeCell ref="AB4:AB7"/>
    <mergeCell ref="AC4:AC7"/>
    <mergeCell ref="AD4:AD7"/>
    <mergeCell ref="D5:G5"/>
    <mergeCell ref="H5:J5"/>
    <mergeCell ref="L5:N5"/>
    <mergeCell ref="O5:Q5"/>
    <mergeCell ref="S5:U5"/>
    <mergeCell ref="V5:X5"/>
    <mergeCell ref="Y5:Y7"/>
    <mergeCell ref="Z5:Z7"/>
    <mergeCell ref="D6:D7"/>
    <mergeCell ref="Q6:Q7"/>
    <mergeCell ref="S6:S7"/>
    <mergeCell ref="F6:F7"/>
    <mergeCell ref="G6:G7"/>
    <mergeCell ref="H6:H7"/>
    <mergeCell ref="I6:I7"/>
    <mergeCell ref="J6:J7"/>
    <mergeCell ref="L6:L7"/>
    <mergeCell ref="A8:B8"/>
    <mergeCell ref="M6:M7"/>
    <mergeCell ref="N6:N7"/>
    <mergeCell ref="O6:O7"/>
    <mergeCell ref="P6:P7"/>
    <mergeCell ref="T6:T7"/>
    <mergeCell ref="U6:U7"/>
    <mergeCell ref="V6:V7"/>
    <mergeCell ref="W6:W7"/>
    <mergeCell ref="X6:X7"/>
    <mergeCell ref="B25:G25"/>
    <mergeCell ref="R25:Y25"/>
    <mergeCell ref="B26:G26"/>
    <mergeCell ref="R26:Y26"/>
    <mergeCell ref="B30:G30"/>
    <mergeCell ref="R30:Y30"/>
  </mergeCells>
  <pageMargins left="0.27" right="0.17" top="0.41" bottom="0.43" header="0.31496062992126" footer="0.31496062992126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U7"/>
  <sheetViews>
    <sheetView view="pageBreakPreview" zoomScaleSheetLayoutView="100" workbookViewId="0">
      <selection activeCell="P20" sqref="P20"/>
    </sheetView>
  </sheetViews>
  <sheetFormatPr defaultRowHeight="15.75" x14ac:dyDescent="0.25"/>
  <cols>
    <col min="1" max="1" width="4.75" customWidth="1"/>
    <col min="2" max="2" width="19" customWidth="1"/>
    <col min="3" max="3" width="8.375" customWidth="1"/>
    <col min="4" max="8" width="7.25" customWidth="1"/>
    <col min="9" max="9" width="8.75" customWidth="1"/>
    <col min="10" max="10" width="7.25" customWidth="1"/>
    <col min="11" max="11" width="9.375" customWidth="1"/>
    <col min="12" max="18" width="10.25" customWidth="1"/>
    <col min="19" max="21" width="9" style="19"/>
  </cols>
  <sheetData>
    <row r="1" spans="1:21" s="6" customFormat="1" ht="21.75" customHeight="1" x14ac:dyDescent="0.25">
      <c r="A1" s="338" t="s">
        <v>86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18"/>
      <c r="T1" s="18"/>
      <c r="U1" s="18"/>
    </row>
    <row r="2" spans="1:21" s="6" customFormat="1" ht="21.75" customHeight="1" x14ac:dyDescent="0.25">
      <c r="A2" s="339" t="s">
        <v>251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18"/>
      <c r="T2" s="18"/>
      <c r="U2" s="18"/>
    </row>
    <row r="3" spans="1:21" x14ac:dyDescent="0.25">
      <c r="A3" s="323"/>
      <c r="B3" s="323"/>
      <c r="C3" s="340"/>
      <c r="D3" s="340"/>
      <c r="E3" s="340"/>
      <c r="F3" s="340"/>
      <c r="G3" s="340"/>
      <c r="H3" s="340"/>
      <c r="I3" s="340"/>
      <c r="J3" s="340"/>
      <c r="K3" s="341"/>
      <c r="L3" s="323"/>
      <c r="M3" s="323"/>
      <c r="N3" s="323"/>
      <c r="O3" s="342" t="s">
        <v>91</v>
      </c>
      <c r="P3" s="342"/>
      <c r="Q3" s="342"/>
      <c r="R3" s="342"/>
    </row>
    <row r="4" spans="1:21" ht="15.75" customHeight="1" x14ac:dyDescent="0.25">
      <c r="A4" s="248" t="s">
        <v>87</v>
      </c>
      <c r="B4" s="243" t="s">
        <v>88</v>
      </c>
      <c r="C4" s="243" t="s">
        <v>32</v>
      </c>
      <c r="D4" s="343" t="s">
        <v>90</v>
      </c>
      <c r="E4" s="343"/>
      <c r="F4" s="343"/>
      <c r="G4" s="343"/>
      <c r="H4" s="343"/>
      <c r="I4" s="343"/>
      <c r="J4" s="343"/>
      <c r="K4" s="243" t="s">
        <v>33</v>
      </c>
      <c r="L4" s="344" t="s">
        <v>90</v>
      </c>
      <c r="M4" s="345"/>
      <c r="N4" s="345"/>
      <c r="O4" s="345"/>
      <c r="P4" s="345"/>
      <c r="Q4" s="345"/>
      <c r="R4" s="346"/>
    </row>
    <row r="5" spans="1:21" ht="63.75" x14ac:dyDescent="0.25">
      <c r="A5" s="257"/>
      <c r="B5" s="243"/>
      <c r="C5" s="243"/>
      <c r="D5" s="347" t="s">
        <v>23</v>
      </c>
      <c r="E5" s="348" t="s">
        <v>25</v>
      </c>
      <c r="F5" s="347" t="s">
        <v>22</v>
      </c>
      <c r="G5" s="347" t="s">
        <v>24</v>
      </c>
      <c r="H5" s="348" t="s">
        <v>21</v>
      </c>
      <c r="I5" s="347" t="s">
        <v>71</v>
      </c>
      <c r="J5" s="347" t="s">
        <v>68</v>
      </c>
      <c r="K5" s="243"/>
      <c r="L5" s="347" t="s">
        <v>23</v>
      </c>
      <c r="M5" s="348" t="s">
        <v>25</v>
      </c>
      <c r="N5" s="347" t="s">
        <v>22</v>
      </c>
      <c r="O5" s="347" t="s">
        <v>24</v>
      </c>
      <c r="P5" s="348" t="s">
        <v>21</v>
      </c>
      <c r="Q5" s="347" t="s">
        <v>71</v>
      </c>
      <c r="R5" s="347" t="s">
        <v>68</v>
      </c>
    </row>
    <row r="6" spans="1:21" ht="15.75" customHeight="1" x14ac:dyDescent="0.25">
      <c r="A6" s="349"/>
      <c r="B6" s="349" t="s">
        <v>3</v>
      </c>
      <c r="C6" s="350">
        <v>1</v>
      </c>
      <c r="D6" s="7">
        <v>2</v>
      </c>
      <c r="E6" s="350">
        <v>3</v>
      </c>
      <c r="F6" s="7">
        <v>4</v>
      </c>
      <c r="G6" s="350">
        <v>5</v>
      </c>
      <c r="H6" s="7">
        <v>6</v>
      </c>
      <c r="I6" s="350">
        <v>7</v>
      </c>
      <c r="J6" s="7">
        <v>8</v>
      </c>
      <c r="K6" s="350">
        <v>9</v>
      </c>
      <c r="L6" s="7">
        <v>10</v>
      </c>
      <c r="M6" s="350">
        <v>11</v>
      </c>
      <c r="N6" s="7">
        <v>12</v>
      </c>
      <c r="O6" s="350">
        <v>13</v>
      </c>
      <c r="P6" s="7">
        <v>14</v>
      </c>
      <c r="Q6" s="350">
        <v>15</v>
      </c>
      <c r="R6" s="7">
        <v>16</v>
      </c>
    </row>
    <row r="7" spans="1:21" x14ac:dyDescent="0.25">
      <c r="A7" s="8"/>
      <c r="B7" s="9" t="s">
        <v>6</v>
      </c>
      <c r="C7" s="9">
        <v>1901</v>
      </c>
      <c r="D7" s="9">
        <v>79</v>
      </c>
      <c r="E7" s="9">
        <v>0</v>
      </c>
      <c r="F7" s="9">
        <v>37</v>
      </c>
      <c r="G7" s="9">
        <v>3</v>
      </c>
      <c r="H7" s="9">
        <v>327</v>
      </c>
      <c r="I7" s="9">
        <v>39</v>
      </c>
      <c r="J7" s="9">
        <v>1416</v>
      </c>
      <c r="K7" s="9">
        <v>1022</v>
      </c>
      <c r="L7" s="9">
        <v>175</v>
      </c>
      <c r="M7" s="9">
        <v>1</v>
      </c>
      <c r="N7" s="9">
        <v>189</v>
      </c>
      <c r="O7" s="9">
        <v>4</v>
      </c>
      <c r="P7" s="9">
        <v>416</v>
      </c>
      <c r="Q7" s="9">
        <v>5</v>
      </c>
      <c r="R7" s="9">
        <v>232</v>
      </c>
    </row>
  </sheetData>
  <sheetProtection formatCells="0" formatColumns="0" formatRows="0" insertColumns="0" insertRows="0"/>
  <mergeCells count="10">
    <mergeCell ref="A1:R1"/>
    <mergeCell ref="A2:R2"/>
    <mergeCell ref="O3:R3"/>
    <mergeCell ref="A4:A5"/>
    <mergeCell ref="B4:B5"/>
    <mergeCell ref="C4:C5"/>
    <mergeCell ref="D4:J4"/>
    <mergeCell ref="K4:K5"/>
    <mergeCell ref="L4:R4"/>
    <mergeCell ref="C3:J3"/>
  </mergeCells>
  <pageMargins left="0.4" right="0.36" top="0.45" bottom="0.49" header="0.31496062992125984" footer="0.31496062992125984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7a63ae98c9331042c85a0ce3caf3b722">
  <xsd:schema xmlns:xsd="http://www.w3.org/2001/XMLSchema" xmlns:p="http://schemas.microsoft.com/office/2006/metadata/properties" targetNamespace="http://schemas.microsoft.com/office/2006/metadata/properties" ma:root="true" ma:fieldsID="643ad641ad674e858ec36190b61f65c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6533C2-B572-4FC6-A925-D4AF85EF53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100B85-D319-4C03-B929-AF96AC6D3C95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11B8C60-BEDB-4B3A-9781-FB207F0A88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TT</vt:lpstr>
      <vt:lpstr>04</vt:lpstr>
      <vt:lpstr>05</vt:lpstr>
      <vt:lpstr>06</vt:lpstr>
      <vt:lpstr>07</vt:lpstr>
      <vt:lpstr>08</vt:lpstr>
      <vt:lpstr>09</vt:lpstr>
      <vt:lpstr>10</vt:lpstr>
      <vt:lpstr>PLViecChuaDieuKien</vt:lpstr>
      <vt:lpstr>PLTienChuaDieuKien</vt:lpstr>
      <vt:lpstr>'08'!_Hlk145312109</vt:lpstr>
      <vt:lpstr>'06'!Print_Area</vt:lpstr>
      <vt:lpstr>'07'!Print_Area</vt:lpstr>
      <vt:lpstr>'08'!Print_Area</vt:lpstr>
      <vt:lpstr>'09'!Print_Area</vt:lpstr>
      <vt:lpstr>'10'!Print_Area</vt:lpstr>
      <vt:lpstr>TT!Print_Area</vt:lpstr>
      <vt:lpstr>PLTienChuaDieuKien!Print_Titles</vt:lpstr>
      <vt:lpstr>PLViecChuaDieuKien!Print_Titles</vt:lpstr>
    </vt:vector>
  </TitlesOfParts>
  <Company>456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Dao Linh</cp:lastModifiedBy>
  <cp:lastPrinted>2026-07-02T03:37:24Z</cp:lastPrinted>
  <dcterms:created xsi:type="dcterms:W3CDTF">2004-03-07T02:36:29Z</dcterms:created>
  <dcterms:modified xsi:type="dcterms:W3CDTF">2026-07-02T03:38:20Z</dcterms:modified>
</cp:coreProperties>
</file>