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120" yWindow="-120" windowWidth="29040" windowHeight="15840" tabRatio="816" activeTab="5"/>
  </bookViews>
  <sheets>
    <sheet name="TT" sheetId="103" r:id="rId1"/>
    <sheet name="01" sheetId="85" r:id="rId2"/>
    <sheet name="PT01" sheetId="34" r:id="rId3"/>
    <sheet name="02" sheetId="91" r:id="rId4"/>
    <sheet name="PT02" sheetId="87" r:id="rId5"/>
    <sheet name="03" sheetId="92" r:id="rId6"/>
    <sheet name="04" sheetId="133" r:id="rId7"/>
    <sheet name="05" sheetId="134" r:id="rId8"/>
    <sheet name="06" sheetId="96" r:id="rId9"/>
    <sheet name="07" sheetId="97" r:id="rId10"/>
    <sheet name="08" sheetId="132" r:id="rId11"/>
    <sheet name="09" sheetId="131" r:id="rId12"/>
    <sheet name="10" sheetId="100" r:id="rId13"/>
    <sheet name="11" sheetId="121" r:id="rId14"/>
    <sheet name="12" sheetId="117" r:id="rId15"/>
    <sheet name="PLViecChuaDieuKien" sheetId="122" r:id="rId16"/>
    <sheet name="PLTienChuaDieuKien" sheetId="126" r:id="rId17"/>
  </sheets>
  <externalReferences>
    <externalReference r:id="rId18"/>
    <externalReference r:id="rId19"/>
    <externalReference r:id="rId20"/>
    <externalReference r:id="rId21"/>
    <externalReference r:id="rId22"/>
    <externalReference r:id="rId23"/>
    <externalReference r:id="rId24"/>
  </externalReferences>
  <definedNames>
    <definedName name="_08_tháng_2022">'[1]Tham Nhũng_ 06T.2023'!$A$5</definedName>
    <definedName name="_Hlk145312109" localSheetId="10">'08'!$A$80</definedName>
    <definedName name="Giatri">'[2]Khai báo'!$D$30:$D$31</definedName>
    <definedName name="LoaiQD">'[2]Khai báo'!$D$28:$D$29</definedName>
    <definedName name="Nguyennhan">[3]Nguyen_nhan!$B$3:$B$12</definedName>
    <definedName name="OLE_LINK1" localSheetId="1">'01'!$A$39</definedName>
    <definedName name="_xlnm.Print_Area" localSheetId="1">'01'!$A$1:$U$32</definedName>
    <definedName name="_xlnm.Print_Area" localSheetId="3">'02'!$A$1:$U$32</definedName>
    <definedName name="_xlnm.Print_Area" localSheetId="5">'03'!$A$1:$U$18</definedName>
    <definedName name="_xlnm.Print_Area" localSheetId="6">'04'!$A$1:$T$147</definedName>
    <definedName name="_xlnm.Print_Area" localSheetId="7">'05'!$A$1:$U$150</definedName>
    <definedName name="_xlnm.Print_Area" localSheetId="8">'06'!$A$1:$J$29</definedName>
    <definedName name="_xlnm.Print_Area" localSheetId="9">'07'!$A$1:$I$29</definedName>
    <definedName name="_xlnm.Print_Area" localSheetId="10">'08'!$A$1:$V$73</definedName>
    <definedName name="_xlnm.Print_Area" localSheetId="11">'09'!$A$1:$U$30</definedName>
    <definedName name="_xlnm.Print_Area" localSheetId="12">'10'!$A$1:$Z$30</definedName>
    <definedName name="_xlnm.Print_Area" localSheetId="13">'11'!$A$1:$W$20</definedName>
    <definedName name="_xlnm.Print_Area" localSheetId="14">'12'!$A$1:$S$16</definedName>
    <definedName name="_xlnm.Print_Area" localSheetId="2">'PT01'!$A$1:$D$44</definedName>
    <definedName name="_xlnm.Print_Area" localSheetId="4">'PT02'!$A$1:$D$44</definedName>
    <definedName name="_xlnm.Print_Area" localSheetId="0">TT!$A$1:$C$8</definedName>
    <definedName name="_xlnm.Print_Titles" localSheetId="16">PLTienChuaDieuKien!$4:$5</definedName>
    <definedName name="_xlnm.Print_Titles" localSheetId="15">PLViecChuaDieuKien!$4:$5</definedName>
    <definedName name="_xlnm.Print_Titles" localSheetId="2">'PT01'!$2:$2</definedName>
    <definedName name="_xlnm.Print_Titles" localSheetId="4">'PT02'!$2:$2</definedName>
    <definedName name="TCTD">[3]TCTD!$C$6:$C$100</definedName>
    <definedName name="Thuly">'[2]Khai báo'!$D$26:$D$27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91" l="1"/>
  <c r="E49" i="91"/>
  <c r="F49" i="91"/>
  <c r="G49" i="91"/>
  <c r="H49" i="91"/>
  <c r="I49" i="91"/>
  <c r="J49" i="91"/>
  <c r="K49" i="91"/>
  <c r="L49" i="91"/>
  <c r="M49" i="91"/>
  <c r="N49" i="91"/>
  <c r="O49" i="91"/>
  <c r="P49" i="91"/>
  <c r="Q49" i="91"/>
  <c r="R49" i="91"/>
  <c r="S49" i="91"/>
  <c r="T49" i="91"/>
  <c r="C49" i="91"/>
  <c r="E49" i="85"/>
  <c r="F49" i="85"/>
  <c r="G49" i="85"/>
  <c r="H49" i="85"/>
  <c r="I49" i="85"/>
  <c r="J49" i="85"/>
  <c r="K49" i="85"/>
  <c r="L49" i="85"/>
  <c r="M49" i="85"/>
  <c r="N49" i="85"/>
  <c r="O49" i="85"/>
  <c r="P49" i="85"/>
  <c r="Q49" i="85"/>
  <c r="R49" i="85"/>
  <c r="S49" i="85"/>
  <c r="T49" i="85"/>
  <c r="D49" i="85"/>
  <c r="D30" i="87" l="1"/>
  <c r="C30" i="87"/>
  <c r="D9" i="97" l="1"/>
  <c r="E9" i="97"/>
  <c r="F9" i="97"/>
  <c r="G9" i="97"/>
  <c r="H9" i="97"/>
  <c r="I9" i="97"/>
  <c r="C9" i="97"/>
  <c r="E24" i="96" l="1"/>
  <c r="W67" i="132" l="1"/>
  <c r="Z66" i="132"/>
  <c r="Y66" i="132"/>
  <c r="X66" i="132"/>
  <c r="W66" i="132"/>
  <c r="Z65" i="132"/>
  <c r="Y65" i="132"/>
  <c r="X65" i="132"/>
  <c r="W65" i="132"/>
  <c r="Z64" i="132"/>
  <c r="Y64" i="132"/>
  <c r="X64" i="132"/>
  <c r="W63" i="132"/>
  <c r="Z62" i="132"/>
  <c r="Y62" i="132"/>
  <c r="X62" i="132"/>
  <c r="W62" i="132"/>
  <c r="Z61" i="132"/>
  <c r="Y61" i="132"/>
  <c r="X61" i="132"/>
  <c r="W61" i="132"/>
  <c r="Z60" i="132"/>
  <c r="Y60" i="132"/>
  <c r="X60" i="132"/>
  <c r="W59" i="132"/>
  <c r="Z58" i="132"/>
  <c r="Y58" i="132"/>
  <c r="X58" i="132"/>
  <c r="W58" i="132"/>
  <c r="Z57" i="132"/>
  <c r="Y57" i="132"/>
  <c r="X57" i="132"/>
  <c r="W57" i="132"/>
  <c r="X56" i="132"/>
  <c r="Z56" i="132"/>
  <c r="Y56" i="132"/>
  <c r="W55" i="132"/>
  <c r="Z54" i="132"/>
  <c r="Y54" i="132"/>
  <c r="X54" i="132"/>
  <c r="W54" i="132"/>
  <c r="Z53" i="132"/>
  <c r="Y53" i="132"/>
  <c r="X53" i="132"/>
  <c r="W52" i="132"/>
  <c r="Z52" i="132"/>
  <c r="W51" i="132"/>
  <c r="Z50" i="132"/>
  <c r="Y50" i="132"/>
  <c r="X50" i="132"/>
  <c r="W50" i="132"/>
  <c r="Z49" i="132"/>
  <c r="Y49" i="132"/>
  <c r="X49" i="132"/>
  <c r="W49" i="132"/>
  <c r="Z48" i="132"/>
  <c r="Y48" i="132"/>
  <c r="X48" i="132"/>
  <c r="W48" i="132"/>
  <c r="W47" i="132"/>
  <c r="Z46" i="132"/>
  <c r="Y46" i="132"/>
  <c r="X46" i="132"/>
  <c r="W46" i="132"/>
  <c r="Z45" i="132"/>
  <c r="Y45" i="132"/>
  <c r="X45" i="132"/>
  <c r="W45" i="132"/>
  <c r="Z44" i="132"/>
  <c r="Y44" i="132"/>
  <c r="X44" i="132"/>
  <c r="W44" i="132"/>
  <c r="W43" i="132"/>
  <c r="Z42" i="132"/>
  <c r="Y42" i="132"/>
  <c r="X42" i="132"/>
  <c r="W42" i="132"/>
  <c r="Z41" i="132"/>
  <c r="Y41" i="132"/>
  <c r="X41" i="132"/>
  <c r="W41" i="132"/>
  <c r="W40" i="132"/>
  <c r="Y40" i="132"/>
  <c r="Z40" i="132"/>
  <c r="W39" i="132"/>
  <c r="Z38" i="132"/>
  <c r="Y38" i="132"/>
  <c r="X38" i="132"/>
  <c r="W38" i="132"/>
  <c r="Z37" i="132"/>
  <c r="Y37" i="132"/>
  <c r="X37" i="132"/>
  <c r="W37" i="132"/>
  <c r="X36" i="132"/>
  <c r="Z36" i="132"/>
  <c r="Y36" i="132"/>
  <c r="W35" i="132"/>
  <c r="Z34" i="132"/>
  <c r="Y34" i="132"/>
  <c r="X34" i="132"/>
  <c r="W34" i="132"/>
  <c r="Z33" i="132"/>
  <c r="Y33" i="132"/>
  <c r="X33" i="132"/>
  <c r="W32" i="132"/>
  <c r="Z32" i="132"/>
  <c r="W31" i="132"/>
  <c r="Z30" i="132"/>
  <c r="Y30" i="132"/>
  <c r="X30" i="132"/>
  <c r="W30" i="132"/>
  <c r="Z29" i="132"/>
  <c r="Y29" i="132"/>
  <c r="X29" i="132"/>
  <c r="W29" i="132"/>
  <c r="Z28" i="132"/>
  <c r="Y28" i="132"/>
  <c r="X28" i="132"/>
  <c r="W28" i="132"/>
  <c r="W27" i="132"/>
  <c r="Z26" i="132"/>
  <c r="Y26" i="132"/>
  <c r="X26" i="132"/>
  <c r="W26" i="132"/>
  <c r="Z25" i="132"/>
  <c r="Y25" i="132"/>
  <c r="X25" i="132"/>
  <c r="W25" i="132"/>
  <c r="Z24" i="132"/>
  <c r="Y24" i="132"/>
  <c r="X24" i="132"/>
  <c r="W24" i="132"/>
  <c r="W23" i="132"/>
  <c r="Z22" i="132"/>
  <c r="Y22" i="132"/>
  <c r="X22" i="132"/>
  <c r="W22" i="132"/>
  <c r="Z21" i="132"/>
  <c r="Y21" i="132"/>
  <c r="X21" i="132"/>
  <c r="W21" i="132"/>
  <c r="W20" i="132"/>
  <c r="Y20" i="132"/>
  <c r="Z20" i="132"/>
  <c r="W19" i="132"/>
  <c r="Z18" i="132"/>
  <c r="Y18" i="132"/>
  <c r="X18" i="132"/>
  <c r="W18" i="132"/>
  <c r="Z17" i="132"/>
  <c r="Y17" i="132"/>
  <c r="X17" i="132"/>
  <c r="W17" i="132"/>
  <c r="X16" i="132"/>
  <c r="Z16" i="132"/>
  <c r="Y16" i="132"/>
  <c r="W15" i="132"/>
  <c r="Z14" i="132"/>
  <c r="X14" i="132"/>
  <c r="W12" i="132"/>
  <c r="Z13" i="132"/>
  <c r="Y13" i="132"/>
  <c r="X13" i="132"/>
  <c r="W13" i="132"/>
  <c r="X12" i="132"/>
  <c r="Z12" i="132"/>
  <c r="Z10" i="132"/>
  <c r="X10" i="132"/>
  <c r="Z9" i="132"/>
  <c r="Y9" i="132"/>
  <c r="X9" i="132"/>
  <c r="W9" i="132"/>
  <c r="Q1" i="132"/>
  <c r="Y10" i="132" l="1"/>
  <c r="Y14" i="132"/>
  <c r="W33" i="132"/>
  <c r="W10" i="132"/>
  <c r="W64" i="132"/>
  <c r="W14" i="132"/>
  <c r="W11" i="132"/>
  <c r="W60" i="132"/>
  <c r="X20" i="132"/>
  <c r="X40" i="132"/>
  <c r="W16" i="132"/>
  <c r="W36" i="132"/>
  <c r="W56" i="132"/>
  <c r="W53" i="132"/>
  <c r="Y12" i="132"/>
  <c r="X32" i="132"/>
  <c r="X52" i="132"/>
  <c r="Y32" i="132"/>
  <c r="Y52" i="132"/>
  <c r="T8" i="122" l="1"/>
  <c r="T7" i="122"/>
  <c r="T9" i="122" s="1"/>
  <c r="T13" i="122" s="1"/>
  <c r="T8" i="126"/>
  <c r="T7" i="126"/>
  <c r="AA24" i="131"/>
  <c r="Z24" i="131"/>
  <c r="Y24" i="131"/>
  <c r="X24" i="131"/>
  <c r="W24" i="131"/>
  <c r="V24" i="131"/>
  <c r="AA23" i="131"/>
  <c r="Z23" i="131"/>
  <c r="Y23" i="131"/>
  <c r="X23" i="131"/>
  <c r="W23" i="131"/>
  <c r="V23" i="131"/>
  <c r="AA22" i="131"/>
  <c r="Z22" i="131"/>
  <c r="Y22" i="131"/>
  <c r="X22" i="131"/>
  <c r="W22" i="131"/>
  <c r="V22" i="131"/>
  <c r="AA21" i="131"/>
  <c r="Z21" i="131"/>
  <c r="Y21" i="131"/>
  <c r="X21" i="131"/>
  <c r="W21" i="131"/>
  <c r="V21" i="131"/>
  <c r="AA20" i="131"/>
  <c r="Z20" i="131"/>
  <c r="Y20" i="131"/>
  <c r="X20" i="131"/>
  <c r="W20" i="131"/>
  <c r="V20" i="131"/>
  <c r="AA19" i="131"/>
  <c r="Z19" i="131"/>
  <c r="Y19" i="131"/>
  <c r="X19" i="131"/>
  <c r="W19" i="131"/>
  <c r="V19" i="131"/>
  <c r="AA18" i="131"/>
  <c r="Z18" i="131"/>
  <c r="Y18" i="131"/>
  <c r="X18" i="131"/>
  <c r="W18" i="131"/>
  <c r="V18" i="131"/>
  <c r="AA17" i="131"/>
  <c r="Z17" i="131"/>
  <c r="Y17" i="131"/>
  <c r="X17" i="131"/>
  <c r="W17" i="131"/>
  <c r="V17" i="131"/>
  <c r="AA16" i="131"/>
  <c r="Z16" i="131"/>
  <c r="Y16" i="131"/>
  <c r="X16" i="131"/>
  <c r="W16" i="131"/>
  <c r="V16" i="131"/>
  <c r="AA15" i="131"/>
  <c r="Z15" i="131"/>
  <c r="Y15" i="131"/>
  <c r="X15" i="131"/>
  <c r="W15" i="131"/>
  <c r="V15" i="131"/>
  <c r="AA14" i="131"/>
  <c r="Z14" i="131"/>
  <c r="Y14" i="131"/>
  <c r="X14" i="131"/>
  <c r="W14" i="131"/>
  <c r="V14" i="131"/>
  <c r="AA13" i="131"/>
  <c r="Z13" i="131"/>
  <c r="Y13" i="131"/>
  <c r="X13" i="131"/>
  <c r="W13" i="131"/>
  <c r="V13" i="131"/>
  <c r="AA12" i="131"/>
  <c r="Z12" i="131"/>
  <c r="Y12" i="131"/>
  <c r="X12" i="131"/>
  <c r="W12" i="131"/>
  <c r="V12" i="131"/>
  <c r="AA11" i="131"/>
  <c r="Z11" i="131"/>
  <c r="Y11" i="131"/>
  <c r="X11" i="131"/>
  <c r="W11" i="131"/>
  <c r="V11" i="131"/>
  <c r="AA10" i="131"/>
  <c r="Z10" i="131"/>
  <c r="Y10" i="131"/>
  <c r="X10" i="131"/>
  <c r="W10" i="131"/>
  <c r="V10" i="131"/>
  <c r="AA9" i="131"/>
  <c r="Z9" i="131"/>
  <c r="Y9" i="131"/>
  <c r="X9" i="131"/>
  <c r="W9" i="131"/>
  <c r="V9" i="131"/>
  <c r="Q1" i="131"/>
  <c r="AD13" i="100"/>
  <c r="AD14" i="100"/>
  <c r="AD15" i="100"/>
  <c r="AD16" i="100"/>
  <c r="AD17" i="100"/>
  <c r="AD18" i="100"/>
  <c r="AD19" i="100"/>
  <c r="AD20" i="100"/>
  <c r="AD21" i="100"/>
  <c r="AD22" i="100"/>
  <c r="AD23" i="100"/>
  <c r="AD24" i="100"/>
  <c r="AC14" i="100"/>
  <c r="AC15" i="100"/>
  <c r="AC16" i="100"/>
  <c r="AC17" i="100"/>
  <c r="AC18" i="100"/>
  <c r="AC19" i="100"/>
  <c r="AC20" i="100"/>
  <c r="AC21" i="100"/>
  <c r="AC22" i="100"/>
  <c r="AC23" i="100"/>
  <c r="AC24" i="100"/>
  <c r="AB14" i="100"/>
  <c r="AB15" i="100"/>
  <c r="AB16" i="100"/>
  <c r="AB17" i="100"/>
  <c r="AB18" i="100"/>
  <c r="AB19" i="100"/>
  <c r="AB20" i="100"/>
  <c r="AB21" i="100"/>
  <c r="AB22" i="100"/>
  <c r="AB23" i="100"/>
  <c r="AB24" i="100"/>
  <c r="AA14" i="100"/>
  <c r="AA15" i="100"/>
  <c r="AA16" i="100"/>
  <c r="AA17" i="100"/>
  <c r="AA18" i="100"/>
  <c r="AA19" i="100"/>
  <c r="AA20" i="100"/>
  <c r="AA21" i="100"/>
  <c r="AA22" i="100"/>
  <c r="AA23" i="100"/>
  <c r="AA24" i="100"/>
  <c r="L14" i="97"/>
  <c r="L15" i="97"/>
  <c r="L16" i="97"/>
  <c r="L17" i="97"/>
  <c r="L18" i="97"/>
  <c r="L19" i="97"/>
  <c r="L20" i="97"/>
  <c r="L21" i="97"/>
  <c r="L22" i="97"/>
  <c r="L23" i="97"/>
  <c r="K14" i="97"/>
  <c r="K15" i="97"/>
  <c r="K16" i="97"/>
  <c r="K17" i="97"/>
  <c r="K18" i="97"/>
  <c r="K19" i="97"/>
  <c r="K20" i="97"/>
  <c r="K21" i="97"/>
  <c r="K22" i="97"/>
  <c r="K23" i="97"/>
  <c r="J14" i="97"/>
  <c r="J15" i="97"/>
  <c r="J16" i="97"/>
  <c r="J17" i="97"/>
  <c r="J18" i="97"/>
  <c r="J19" i="97"/>
  <c r="J20" i="97"/>
  <c r="J21" i="97"/>
  <c r="J22" i="97"/>
  <c r="J23" i="97"/>
  <c r="T10" i="117"/>
  <c r="U10" i="117"/>
  <c r="V10" i="117"/>
  <c r="W10" i="117"/>
  <c r="AC12" i="121"/>
  <c r="AC13" i="121"/>
  <c r="AC11" i="121"/>
  <c r="AB12" i="121"/>
  <c r="AB13" i="121"/>
  <c r="AB11" i="121"/>
  <c r="AA12" i="121"/>
  <c r="Z12" i="121"/>
  <c r="Y12" i="121"/>
  <c r="Y13" i="121"/>
  <c r="Y11" i="121"/>
  <c r="X12" i="121"/>
  <c r="X9" i="85"/>
  <c r="O21" i="92"/>
  <c r="O36" i="91"/>
  <c r="Z11" i="91"/>
  <c r="Z12" i="91"/>
  <c r="Z13" i="91"/>
  <c r="Z14" i="91"/>
  <c r="Z15" i="91"/>
  <c r="Z16" i="91"/>
  <c r="Z17" i="91"/>
  <c r="Z19" i="91"/>
  <c r="Z20" i="91"/>
  <c r="Z21" i="91"/>
  <c r="Z22" i="91"/>
  <c r="Z23" i="91"/>
  <c r="Z24" i="91"/>
  <c r="Z25" i="91"/>
  <c r="D35" i="85"/>
  <c r="E35" i="85"/>
  <c r="F35" i="85"/>
  <c r="G35" i="85"/>
  <c r="H35" i="85"/>
  <c r="I35" i="85"/>
  <c r="J35" i="85"/>
  <c r="K35" i="85"/>
  <c r="L35" i="85"/>
  <c r="M35" i="85"/>
  <c r="N35" i="85"/>
  <c r="O35" i="85"/>
  <c r="P35" i="85"/>
  <c r="Q35" i="85"/>
  <c r="R35" i="85"/>
  <c r="S35" i="85"/>
  <c r="T35" i="85"/>
  <c r="D36" i="85"/>
  <c r="E36" i="85"/>
  <c r="F36" i="85"/>
  <c r="G36" i="85"/>
  <c r="H36" i="85"/>
  <c r="I36" i="85"/>
  <c r="J36" i="85"/>
  <c r="K36" i="85"/>
  <c r="L36" i="85"/>
  <c r="M36" i="85"/>
  <c r="N36" i="85"/>
  <c r="O36" i="85"/>
  <c r="P36" i="85"/>
  <c r="Q36" i="85"/>
  <c r="R36" i="85"/>
  <c r="S36" i="85"/>
  <c r="T36" i="85"/>
  <c r="D37" i="85"/>
  <c r="E37" i="85"/>
  <c r="F37" i="85"/>
  <c r="G37" i="85"/>
  <c r="H37" i="85"/>
  <c r="I37" i="85"/>
  <c r="J37" i="85"/>
  <c r="K37" i="85"/>
  <c r="L37" i="85"/>
  <c r="M37" i="85"/>
  <c r="N37" i="85"/>
  <c r="O37" i="85"/>
  <c r="P37" i="85"/>
  <c r="Q37" i="85"/>
  <c r="R37" i="85"/>
  <c r="S37" i="85"/>
  <c r="T37" i="85"/>
  <c r="C37" i="85"/>
  <c r="C36" i="85"/>
  <c r="C35" i="85"/>
  <c r="W9" i="117"/>
  <c r="V9" i="117"/>
  <c r="AD10" i="100"/>
  <c r="AD12" i="100"/>
  <c r="AC10" i="100"/>
  <c r="AC12" i="100"/>
  <c r="AC13" i="100"/>
  <c r="K10" i="97"/>
  <c r="K12" i="97"/>
  <c r="K13" i="97"/>
  <c r="Q21" i="92"/>
  <c r="R21" i="92"/>
  <c r="S21" i="92"/>
  <c r="P21" i="92"/>
  <c r="D21" i="92"/>
  <c r="E21" i="92"/>
  <c r="F21" i="92"/>
  <c r="G21" i="92"/>
  <c r="K21" i="92"/>
  <c r="L21" i="92"/>
  <c r="M21" i="92"/>
  <c r="N21" i="92"/>
  <c r="AA11" i="92"/>
  <c r="AA12" i="92"/>
  <c r="AA13" i="92"/>
  <c r="AA14" i="92"/>
  <c r="AA9" i="92"/>
  <c r="F39" i="87"/>
  <c r="E39" i="87"/>
  <c r="F35" i="87"/>
  <c r="E35" i="87"/>
  <c r="F30" i="87"/>
  <c r="E30" i="87"/>
  <c r="F26" i="87"/>
  <c r="E26" i="87"/>
  <c r="F4" i="87"/>
  <c r="E4" i="87"/>
  <c r="AB20" i="85"/>
  <c r="AB21" i="85"/>
  <c r="AB22" i="85"/>
  <c r="AB23" i="85"/>
  <c r="AB24" i="85"/>
  <c r="AB25" i="85"/>
  <c r="AB19" i="85"/>
  <c r="AB12" i="85"/>
  <c r="AB13" i="85"/>
  <c r="AB15" i="85"/>
  <c r="AB16" i="85"/>
  <c r="AB17" i="85"/>
  <c r="AA14" i="85"/>
  <c r="AA15" i="85"/>
  <c r="AA16" i="85"/>
  <c r="AA17" i="85"/>
  <c r="V20" i="91"/>
  <c r="V21" i="91"/>
  <c r="V22" i="91"/>
  <c r="V23" i="91"/>
  <c r="V24" i="91"/>
  <c r="V25" i="91"/>
  <c r="V19" i="91"/>
  <c r="D37" i="91"/>
  <c r="E37" i="91"/>
  <c r="F37" i="91"/>
  <c r="G37" i="91"/>
  <c r="J37" i="91"/>
  <c r="K37" i="91"/>
  <c r="L37" i="91"/>
  <c r="M37" i="91"/>
  <c r="N37" i="91"/>
  <c r="P37" i="91"/>
  <c r="Q37" i="91"/>
  <c r="R37" i="91"/>
  <c r="AA19" i="91"/>
  <c r="AA20" i="91"/>
  <c r="AA21" i="91"/>
  <c r="AA22" i="91"/>
  <c r="AA23" i="91"/>
  <c r="AA24" i="91"/>
  <c r="AA25" i="91"/>
  <c r="AA12" i="91"/>
  <c r="AA13" i="91"/>
  <c r="AA14" i="91"/>
  <c r="AA15" i="91"/>
  <c r="AA16" i="91"/>
  <c r="AA17" i="91"/>
  <c r="AA11" i="91"/>
  <c r="V12" i="91"/>
  <c r="V13" i="91"/>
  <c r="V14" i="91"/>
  <c r="V15" i="91"/>
  <c r="V16" i="91"/>
  <c r="V17" i="91"/>
  <c r="V11" i="91"/>
  <c r="Q36" i="91"/>
  <c r="R36" i="91"/>
  <c r="S36" i="91"/>
  <c r="P36" i="91"/>
  <c r="D36" i="91"/>
  <c r="E36" i="91"/>
  <c r="F36" i="91"/>
  <c r="G36" i="91"/>
  <c r="J36" i="91"/>
  <c r="M36" i="91"/>
  <c r="F39" i="34"/>
  <c r="E39" i="34"/>
  <c r="F35" i="34"/>
  <c r="E35" i="34"/>
  <c r="F30" i="34"/>
  <c r="E30" i="34"/>
  <c r="F4" i="34"/>
  <c r="E4" i="34"/>
  <c r="AB11" i="85"/>
  <c r="AA11" i="85"/>
  <c r="AA11" i="121"/>
  <c r="AA13" i="121"/>
  <c r="AB13" i="100"/>
  <c r="AA13" i="100"/>
  <c r="AB12" i="100"/>
  <c r="AA12" i="100"/>
  <c r="AA10" i="100"/>
  <c r="AB10" i="100"/>
  <c r="V11" i="117"/>
  <c r="W11" i="117"/>
  <c r="J12" i="97"/>
  <c r="L12" i="97"/>
  <c r="K11" i="97"/>
  <c r="J10" i="97"/>
  <c r="L10" i="97"/>
  <c r="J13" i="97"/>
  <c r="L13" i="97"/>
  <c r="E13" i="87"/>
  <c r="E22" i="87"/>
  <c r="F13" i="87"/>
  <c r="F22" i="87"/>
  <c r="E25" i="87"/>
  <c r="F25" i="87"/>
  <c r="F25" i="34"/>
  <c r="F26" i="34"/>
  <c r="E13" i="34"/>
  <c r="E22" i="34"/>
  <c r="F13" i="34"/>
  <c r="F22" i="34"/>
  <c r="E25" i="34"/>
  <c r="E26" i="34"/>
  <c r="V13" i="92"/>
  <c r="V14" i="92"/>
  <c r="V12" i="92"/>
  <c r="C21" i="92"/>
  <c r="V11" i="92"/>
  <c r="Z9" i="92"/>
  <c r="Z14" i="92"/>
  <c r="V9" i="92"/>
  <c r="Z13" i="92"/>
  <c r="Z12" i="92"/>
  <c r="Z11" i="92"/>
  <c r="J21" i="92"/>
  <c r="K35" i="91"/>
  <c r="K36" i="91"/>
  <c r="S35" i="91"/>
  <c r="S37" i="91"/>
  <c r="O35" i="91"/>
  <c r="O37" i="91"/>
  <c r="N35" i="91"/>
  <c r="N36" i="91"/>
  <c r="L35" i="91"/>
  <c r="L36" i="91"/>
  <c r="Y21" i="91"/>
  <c r="Y24" i="91"/>
  <c r="X23" i="91"/>
  <c r="Y23" i="91"/>
  <c r="X22" i="91"/>
  <c r="Y22" i="91"/>
  <c r="Y11" i="91"/>
  <c r="X20" i="91"/>
  <c r="Y20" i="91"/>
  <c r="Y17" i="91"/>
  <c r="Z10" i="91"/>
  <c r="X16" i="91"/>
  <c r="Y16" i="91"/>
  <c r="X15" i="91"/>
  <c r="Y15" i="91"/>
  <c r="X14" i="91"/>
  <c r="Y14" i="91"/>
  <c r="X13" i="91"/>
  <c r="Y13" i="91"/>
  <c r="X12" i="91"/>
  <c r="Y12" i="91"/>
  <c r="Z18" i="91"/>
  <c r="X19" i="91"/>
  <c r="Y19" i="91"/>
  <c r="X25" i="91"/>
  <c r="Y25" i="91"/>
  <c r="AA18" i="85"/>
  <c r="Z14" i="85"/>
  <c r="Y11" i="85"/>
  <c r="AA13" i="85"/>
  <c r="W14" i="85"/>
  <c r="W13" i="85"/>
  <c r="AA25" i="85"/>
  <c r="W25" i="85"/>
  <c r="W12" i="85"/>
  <c r="AA24" i="85"/>
  <c r="W16" i="85"/>
  <c r="W23" i="85"/>
  <c r="AA22" i="85"/>
  <c r="W22" i="85"/>
  <c r="W17" i="85"/>
  <c r="AB10" i="85"/>
  <c r="AB14" i="85"/>
  <c r="W21" i="85"/>
  <c r="Z16" i="85"/>
  <c r="AA21" i="85"/>
  <c r="AA12" i="85"/>
  <c r="AA23" i="85"/>
  <c r="W20" i="85"/>
  <c r="AA20" i="85"/>
  <c r="W11" i="85"/>
  <c r="AA19" i="85"/>
  <c r="W15" i="85"/>
  <c r="W24" i="85"/>
  <c r="W19" i="85"/>
  <c r="X24" i="91"/>
  <c r="E35" i="91"/>
  <c r="G35" i="91"/>
  <c r="Q35" i="91"/>
  <c r="X17" i="91"/>
  <c r="M35" i="91"/>
  <c r="Z15" i="85"/>
  <c r="X21" i="91"/>
  <c r="I37" i="91"/>
  <c r="F35" i="91"/>
  <c r="P35" i="91"/>
  <c r="R35" i="91"/>
  <c r="T36" i="91"/>
  <c r="I36" i="91"/>
  <c r="X11" i="91"/>
  <c r="A29" i="91"/>
  <c r="N32" i="85"/>
  <c r="A32" i="85"/>
  <c r="N30" i="85"/>
  <c r="N29" i="85"/>
  <c r="A29" i="85"/>
  <c r="S1" i="121"/>
  <c r="Z13" i="121"/>
  <c r="Z11" i="121"/>
  <c r="X13" i="121"/>
  <c r="X11" i="121"/>
  <c r="J11" i="97"/>
  <c r="L11" i="97"/>
  <c r="C36" i="91"/>
  <c r="V10" i="91"/>
  <c r="C37" i="91"/>
  <c r="V18" i="91"/>
  <c r="AA10" i="92"/>
  <c r="T21" i="92"/>
  <c r="W15" i="91"/>
  <c r="Y12" i="92"/>
  <c r="V10" i="92"/>
  <c r="Y13" i="92"/>
  <c r="Y11" i="92"/>
  <c r="Y14" i="92"/>
  <c r="Z10" i="92"/>
  <c r="Y9" i="92"/>
  <c r="W14" i="91"/>
  <c r="W13" i="91"/>
  <c r="W12" i="91"/>
  <c r="W20" i="91"/>
  <c r="Z9" i="91"/>
  <c r="J35" i="91"/>
  <c r="AA18" i="91"/>
  <c r="T37" i="91"/>
  <c r="D35" i="91"/>
  <c r="W11" i="91"/>
  <c r="W21" i="91"/>
  <c r="W24" i="91"/>
  <c r="W16" i="91"/>
  <c r="W22" i="91"/>
  <c r="I35" i="91"/>
  <c r="Y10" i="91"/>
  <c r="Y18" i="91"/>
  <c r="AA10" i="91"/>
  <c r="W17" i="91"/>
  <c r="W23" i="91"/>
  <c r="W25" i="91"/>
  <c r="W19" i="91"/>
  <c r="Y16" i="85"/>
  <c r="Y14" i="85"/>
  <c r="Z11" i="85"/>
  <c r="Z18" i="85"/>
  <c r="Z23" i="85"/>
  <c r="Z25" i="85"/>
  <c r="W18" i="85"/>
  <c r="Z12" i="85"/>
  <c r="Z22" i="85"/>
  <c r="Z17" i="85"/>
  <c r="X11" i="85"/>
  <c r="Z24" i="85"/>
  <c r="AB9" i="85"/>
  <c r="AB18" i="85"/>
  <c r="X16" i="85"/>
  <c r="W10" i="85"/>
  <c r="AA9" i="85"/>
  <c r="AA10" i="85"/>
  <c r="Z21" i="85"/>
  <c r="Z13" i="85"/>
  <c r="Z19" i="85"/>
  <c r="Z20" i="85"/>
  <c r="H36" i="91"/>
  <c r="Z10" i="85"/>
  <c r="C35" i="91"/>
  <c r="V9" i="91"/>
  <c r="Y10" i="92"/>
  <c r="I21" i="92"/>
  <c r="W10" i="91"/>
  <c r="X14" i="92"/>
  <c r="W14" i="92"/>
  <c r="X11" i="92"/>
  <c r="H21" i="92"/>
  <c r="W11" i="92"/>
  <c r="X13" i="92"/>
  <c r="W13" i="92"/>
  <c r="X9" i="92"/>
  <c r="W9" i="92"/>
  <c r="X12" i="92"/>
  <c r="W12" i="92"/>
  <c r="AA9" i="91"/>
  <c r="T35" i="91"/>
  <c r="X18" i="91"/>
  <c r="H37" i="91"/>
  <c r="W9" i="91"/>
  <c r="X10" i="91"/>
  <c r="Y9" i="91"/>
  <c r="W18" i="91"/>
  <c r="X14" i="85"/>
  <c r="Y19" i="85"/>
  <c r="X19" i="85"/>
  <c r="Y24" i="85"/>
  <c r="X24" i="85"/>
  <c r="Y25" i="85"/>
  <c r="X25" i="85"/>
  <c r="Y15" i="85"/>
  <c r="X15" i="85"/>
  <c r="Y23" i="85"/>
  <c r="X23" i="85"/>
  <c r="Y12" i="85"/>
  <c r="X12" i="85"/>
  <c r="Y21" i="85"/>
  <c r="X21" i="85"/>
  <c r="Y17" i="85"/>
  <c r="X17" i="85"/>
  <c r="Y20" i="85"/>
  <c r="X20" i="85"/>
  <c r="Y13" i="85"/>
  <c r="X13" i="85"/>
  <c r="W9" i="85"/>
  <c r="Y22" i="85"/>
  <c r="X22" i="85"/>
  <c r="O1" i="117"/>
  <c r="X10" i="92"/>
  <c r="W10" i="92"/>
  <c r="X9" i="91"/>
  <c r="H35" i="91"/>
  <c r="Y10" i="85"/>
  <c r="X10" i="85"/>
  <c r="Z9" i="85"/>
  <c r="Y18" i="85"/>
  <c r="X18" i="85"/>
  <c r="F29" i="97"/>
  <c r="F25" i="97"/>
  <c r="F24" i="97"/>
  <c r="P1" i="91"/>
  <c r="P1" i="85"/>
  <c r="Y9" i="85"/>
  <c r="Q1" i="92"/>
  <c r="R30" i="100"/>
  <c r="R26" i="100"/>
  <c r="R25" i="100"/>
  <c r="U1" i="100"/>
  <c r="B29" i="97"/>
  <c r="G1" i="97"/>
  <c r="E29" i="96"/>
  <c r="E25" i="96"/>
  <c r="A29" i="96"/>
  <c r="A24" i="96"/>
  <c r="M18" i="92"/>
  <c r="M16" i="92"/>
  <c r="M15" i="92"/>
  <c r="A18" i="92"/>
  <c r="A15" i="92"/>
  <c r="N32" i="91"/>
  <c r="A32" i="91"/>
  <c r="N30" i="91"/>
  <c r="N29" i="91"/>
  <c r="AC11" i="100"/>
  <c r="AB11" i="100"/>
  <c r="AA11" i="100"/>
  <c r="AA9" i="100"/>
  <c r="AD11" i="100"/>
  <c r="AD9" i="100"/>
  <c r="AC9" i="100"/>
  <c r="AB9" i="100"/>
  <c r="U9" i="117"/>
  <c r="T9" i="117"/>
  <c r="T11" i="117"/>
  <c r="U11" i="117"/>
  <c r="T9" i="126" l="1"/>
  <c r="T13" i="126" s="1"/>
  <c r="L9" i="97"/>
  <c r="J9" i="97"/>
  <c r="K9" i="97"/>
</calcChain>
</file>

<file path=xl/sharedStrings.xml><?xml version="1.0" encoding="utf-8"?>
<sst xmlns="http://schemas.openxmlformats.org/spreadsheetml/2006/main" count="1809" uniqueCount="792">
  <si>
    <t>I</t>
  </si>
  <si>
    <t>II</t>
  </si>
  <si>
    <t xml:space="preserve"> </t>
  </si>
  <si>
    <t>A</t>
  </si>
  <si>
    <t>Chia ra:</t>
  </si>
  <si>
    <t>Tổng số</t>
  </si>
  <si>
    <t>Tổng số</t>
  </si>
  <si>
    <t>1</t>
  </si>
  <si>
    <t>2</t>
  </si>
  <si>
    <t>1.1</t>
  </si>
  <si>
    <t>1.2</t>
  </si>
  <si>
    <t>2.1</t>
  </si>
  <si>
    <t>2.2</t>
  </si>
  <si>
    <t>3</t>
  </si>
  <si>
    <t>Chỉ tiêu</t>
  </si>
  <si>
    <t>Tên đơn vị</t>
  </si>
  <si>
    <t>4</t>
  </si>
  <si>
    <t>5</t>
  </si>
  <si>
    <t>6</t>
  </si>
  <si>
    <t>7</t>
  </si>
  <si>
    <t>8</t>
  </si>
  <si>
    <t>9</t>
  </si>
  <si>
    <t>10</t>
  </si>
  <si>
    <t>11</t>
  </si>
  <si>
    <t>Dân sự</t>
  </si>
  <si>
    <t>Hôn nhân và gia đình</t>
  </si>
  <si>
    <t>Kinh doanh, thương mại</t>
  </si>
  <si>
    <t>Lao động</t>
  </si>
  <si>
    <t>Phá sản</t>
  </si>
  <si>
    <t>Tổng số phải thi hành</t>
  </si>
  <si>
    <t>Thi hành xong</t>
  </si>
  <si>
    <t>1.3</t>
  </si>
  <si>
    <t>Đang thi hành</t>
  </si>
  <si>
    <t>1.4</t>
  </si>
  <si>
    <t>1.5</t>
  </si>
  <si>
    <t>Trường hợp khác</t>
  </si>
  <si>
    <t>4.1</t>
  </si>
  <si>
    <t>4.2</t>
  </si>
  <si>
    <t>Phạt</t>
  </si>
  <si>
    <t>Thu khác</t>
  </si>
  <si>
    <t>Tổng số có điều kiện thi hành</t>
  </si>
  <si>
    <t>Thụ lý mới</t>
  </si>
  <si>
    <t>Điểm a khoản 1 Điều 44a</t>
  </si>
  <si>
    <t>Điểm b khoản 1 Điều 44a</t>
  </si>
  <si>
    <t>Điểm c khoản 1 Điều 44a</t>
  </si>
  <si>
    <t>Điểm a khoản 1 Điều 48</t>
  </si>
  <si>
    <t>Điểm b khoản 1 Điều 48</t>
  </si>
  <si>
    <t>Điểm d khoản 1 Điều 48</t>
  </si>
  <si>
    <t>Điểm đ khoản 1 Điều 48</t>
  </si>
  <si>
    <t>Điểm e khoản 1 Điều 48</t>
  </si>
  <si>
    <t>Điểm g khoản 1 Điều 48</t>
  </si>
  <si>
    <t>Khoản 2 Điều 48</t>
  </si>
  <si>
    <t>Khoản 1 Điều 49</t>
  </si>
  <si>
    <t>Khoản 2 Điều 49</t>
  </si>
  <si>
    <t>1.6</t>
  </si>
  <si>
    <t>Điểm h khoản 1 Điều 48</t>
  </si>
  <si>
    <t>Điểm c khoản 1 Điều 48</t>
  </si>
  <si>
    <t>1.7</t>
  </si>
  <si>
    <t>1.8</t>
  </si>
  <si>
    <t>Chủ động</t>
  </si>
  <si>
    <t>Tổng số việc chủ động</t>
  </si>
  <si>
    <t>Tổng số việc theo yêu cầu</t>
  </si>
  <si>
    <t>Theo yêu cầu</t>
  </si>
  <si>
    <t>Tổng số việc</t>
  </si>
  <si>
    <t>Tổng số tiền</t>
  </si>
  <si>
    <t>Tổng số thi hành xong</t>
  </si>
  <si>
    <t>PHÂN TÍCH MỘT SỐ CHỈ TIÊU TIỀN
THI HÀNH ÁN DÂN SỰ</t>
  </si>
  <si>
    <t>13</t>
  </si>
  <si>
    <t>12</t>
  </si>
  <si>
    <t>14</t>
  </si>
  <si>
    <t>15</t>
  </si>
  <si>
    <t>16</t>
  </si>
  <si>
    <t>17</t>
  </si>
  <si>
    <t>Đơn vị tính: Việc</t>
  </si>
  <si>
    <t>Trường hợp chưa có điều kiện khác</t>
  </si>
  <si>
    <t>18</t>
  </si>
  <si>
    <t>19</t>
  </si>
  <si>
    <t>Tổng số giải quyết</t>
  </si>
  <si>
    <t>STT</t>
  </si>
  <si>
    <t>Tên chỉ tiêu</t>
  </si>
  <si>
    <t>Thu hồi, sửa, hủy quyết định THA</t>
  </si>
  <si>
    <t>Tỷ lệ thi hành xong trong số có điều kiện</t>
  </si>
  <si>
    <t>Đơn vị tính: 1.000 VNĐ và %</t>
  </si>
  <si>
    <t>Đơn vị tính: Bản án, quyết định, việc và %</t>
  </si>
  <si>
    <t xml:space="preserve">Số đề nghị xét miễn </t>
  </si>
  <si>
    <t>Số đề nghị giảm</t>
  </si>
  <si>
    <t>Số việc</t>
  </si>
  <si>
    <t>Số tiền</t>
  </si>
  <si>
    <t>Cưỡng chế không huy động lực lượng</t>
  </si>
  <si>
    <t>Cưỡng chế có huy động lực lượng</t>
  </si>
  <si>
    <t>Kết quả giải quyết số việc thuộc thẩm quyền (Việc)</t>
  </si>
  <si>
    <t>Đúng một phần</t>
  </si>
  <si>
    <t>Số chưa giải quyết chuyển kỳ sau</t>
  </si>
  <si>
    <t>Áp dụng biện pháp cưỡng chế</t>
  </si>
  <si>
    <t>Áp dụng biện pháp bảo đảm</t>
  </si>
  <si>
    <t>Nội dung khác</t>
  </si>
  <si>
    <t>Số năm trước chuyển sang</t>
  </si>
  <si>
    <t>Số mới nhận</t>
  </si>
  <si>
    <t xml:space="preserve">            A</t>
  </si>
  <si>
    <t>Tổng số (Khiếu nại)</t>
  </si>
  <si>
    <t>Tổng số (Tố cáo)</t>
  </si>
  <si>
    <t>Khiếu nại</t>
  </si>
  <si>
    <t>Tố cáo</t>
  </si>
  <si>
    <t>2.1.1.2</t>
  </si>
  <si>
    <t>Tổng</t>
  </si>
  <si>
    <t>Đoàn đông người</t>
  </si>
  <si>
    <t>Lãnh đạo cơ quan tiếp</t>
  </si>
  <si>
    <t>Chia theo nội dung</t>
  </si>
  <si>
    <t>Chia theo thẩm quyền</t>
  </si>
  <si>
    <t>Số lượt</t>
  </si>
  <si>
    <t>Số người</t>
  </si>
  <si>
    <t>Số vụ việc</t>
  </si>
  <si>
    <t>Số đoàn</t>
  </si>
  <si>
    <t>Kiến nghị, phản ánh</t>
  </si>
  <si>
    <t>Khác</t>
  </si>
  <si>
    <t>Số đã giải quyết</t>
  </si>
  <si>
    <t>Số TT</t>
  </si>
  <si>
    <t xml:space="preserve">Cơ quan giám sát </t>
  </si>
  <si>
    <t>Kết quả thực hiện kết luận giám sát</t>
  </si>
  <si>
    <t>Tổng số kháng nghị đã nhận</t>
  </si>
  <si>
    <t>Kháng nghị
của cuộc kiểm sát trực tiếp</t>
  </si>
  <si>
    <t>Kháng nghị khác</t>
  </si>
  <si>
    <t>Tổng số kiến nghị đã nhận</t>
  </si>
  <si>
    <t>Kiến nghị 
của cuộc kiểm sát trực tiếp</t>
  </si>
  <si>
    <t>Kiến nghị khác</t>
  </si>
  <si>
    <t>Quốc hội</t>
  </si>
  <si>
    <t>Hội đồng nhân dân</t>
  </si>
  <si>
    <t>Mặt trận Tổ quốc</t>
  </si>
  <si>
    <t>Đã thực hiện</t>
  </si>
  <si>
    <t>Chưa thực hiện</t>
  </si>
  <si>
    <t>Giải trình</t>
  </si>
  <si>
    <t>Tổng số</t>
  </si>
  <si>
    <t>Năm trước chuyển sang</t>
  </si>
  <si>
    <t>NGƯỜI LẬP BIỂU</t>
  </si>
  <si>
    <t>Thông tin chung biểu mẫu</t>
  </si>
  <si>
    <t>Thay đổi thông tin cột C để điền thông tin vào các biểu mẫu</t>
  </si>
  <si>
    <t>Người lập biểu</t>
  </si>
  <si>
    <t xml:space="preserve">Chức danh </t>
  </si>
  <si>
    <t>Lãnh đạo</t>
  </si>
  <si>
    <t xml:space="preserve">Ngày ký </t>
  </si>
  <si>
    <t>Họ tên người ký</t>
  </si>
  <si>
    <t>Họ tên người lập biểu</t>
  </si>
  <si>
    <t>Đơn vị báo cáo</t>
  </si>
  <si>
    <t>Đơn vị tính: Việc và 1.000 đồng</t>
  </si>
  <si>
    <t>Điểm a khoản 1 Điều 50</t>
  </si>
  <si>
    <t>Điểm b khoản 1 Điều 50</t>
  </si>
  <si>
    <t>Điểm c khoản 1 Điều 50</t>
  </si>
  <si>
    <t>Điểm d khoản 1 Điều 50</t>
  </si>
  <si>
    <t>Điểm đ khoản 1 Điều 50</t>
  </si>
  <si>
    <t>Điểm e khoản 1 Điều 50</t>
  </si>
  <si>
    <t>Điểm g khoản 1 Điều 50</t>
  </si>
  <si>
    <t>Điểm h khoản 1 Điều 50</t>
  </si>
  <si>
    <t>Đã thi hành xong</t>
  </si>
  <si>
    <t>Chưa thi hành xong</t>
  </si>
  <si>
    <t>3.1</t>
  </si>
  <si>
    <t>3.2</t>
  </si>
  <si>
    <t>Số đã xét miễn</t>
  </si>
  <si>
    <t>Số đã xét giảm</t>
  </si>
  <si>
    <t>2.3</t>
  </si>
  <si>
    <t>Chia theo
 thời điểm tiếp nhận</t>
  </si>
  <si>
    <t>III</t>
  </si>
  <si>
    <t>Tổng số (Kiến nghị, phản ánh)</t>
  </si>
  <si>
    <t>2.1.1.3</t>
  </si>
  <si>
    <t>Chưa nhận được kết quả xử lý trách nhiệm</t>
  </si>
  <si>
    <t xml:space="preserve">Tổng số </t>
  </si>
  <si>
    <t>Tổng số việc</t>
  </si>
  <si>
    <t xml:space="preserve">Đơn vị, người báo cáo: 
Đơn vị nhận báo cáo: </t>
  </si>
  <si>
    <t>Hoãn theo yêu cầu của Viện kiểm sát nhân dân</t>
  </si>
  <si>
    <t>Hoãn theo yêu cầu của Tòa án nhân dân</t>
  </si>
  <si>
    <t>Thu hồi,  hủy quyết định THA</t>
  </si>
  <si>
    <t>Thuộc thẩm quyền của cơ quan THA</t>
  </si>
  <si>
    <t>Thuộc thẩm quyền của cơ quan khác</t>
  </si>
  <si>
    <t>Số bản án, quyết định về vụ án hành chính cơ quan THADS đã nhận chuyển giao từ Tòa án</t>
  </si>
  <si>
    <t>Tổng số bản án, quyết định của Tòa án về vụ án hành chính phải theo dõi</t>
  </si>
  <si>
    <t>Kết quả theo dõi thi hành bản án, quyết định THAHC, trong đó:</t>
  </si>
  <si>
    <t>Số bản án, quyết định tuyên chấp nhận yêu cầu khởi kiện</t>
  </si>
  <si>
    <t>Số bản án, quyết định khác của Tòa án về vụ án hành chính</t>
  </si>
  <si>
    <t>Tổng số quyết định buộc THAHC đã đăng tải công khai</t>
  </si>
  <si>
    <t>Số vụ việc cơ quan THADS có văn bản kiến nghị xử lý trách nhiệm người không chấp hành án</t>
  </si>
  <si>
    <t>Đã nhận được kết quả xử lý trách nhiệm</t>
  </si>
  <si>
    <t xml:space="preserve">Số trường hợp bị xử lý </t>
  </si>
  <si>
    <t>Số trường hợp không bị xử lý</t>
  </si>
  <si>
    <t>Viện kiểm sát nhân dân kháng nghị tạm đình chỉ</t>
  </si>
  <si>
    <t>Tòa án nhân dân kháng nghị tạm đình chỉ</t>
  </si>
  <si>
    <t>Ủy thác xử lý tài sản</t>
  </si>
  <si>
    <t>2.1.1.1</t>
  </si>
  <si>
    <t>Kiểm tra của cấp trên đối với cấp dưới</t>
  </si>
  <si>
    <t>Tự kiểm tra và kiểm tra nội bộ</t>
  </si>
  <si>
    <t>B</t>
  </si>
  <si>
    <r>
      <t xml:space="preserve">Kết quả kiểm tra
</t>
    </r>
    <r>
      <rPr>
        <sz val="10"/>
        <rFont val="Times New Roman"/>
        <family val="1"/>
      </rPr>
      <t>(cuộc)</t>
    </r>
  </si>
  <si>
    <t>Đơn vị tính: Việc và %, 1.000 VNĐ</t>
  </si>
  <si>
    <t>Đơn vị tính: Việc và %</t>
  </si>
  <si>
    <t>2.4</t>
  </si>
  <si>
    <t>2.5</t>
  </si>
  <si>
    <t>2.6</t>
  </si>
  <si>
    <t>2.7</t>
  </si>
  <si>
    <t>2.8</t>
  </si>
  <si>
    <t>2.9</t>
  </si>
  <si>
    <t>2.9.1</t>
  </si>
  <si>
    <t>2.9.2</t>
  </si>
  <si>
    <t>3.1.1</t>
  </si>
  <si>
    <t>3.1.2</t>
  </si>
  <si>
    <t>4.3</t>
  </si>
  <si>
    <t>4.4</t>
  </si>
  <si>
    <t>Số việc thụ lý  (Việc)</t>
  </si>
  <si>
    <t xml:space="preserve">Chuyển đơn </t>
  </si>
  <si>
    <t xml:space="preserve">Đã thụ lý </t>
  </si>
  <si>
    <t>Đang xử lý</t>
  </si>
  <si>
    <t>Đơn vị ủy thác đi</t>
  </si>
  <si>
    <t>Đơn vị nhận ủy thác</t>
  </si>
  <si>
    <t>Lưu đơn</t>
  </si>
  <si>
    <t>Đỉnh chỉ giải quyết khiếu nại</t>
  </si>
  <si>
    <t>Đúng toàn bộ</t>
  </si>
  <si>
    <t>Sai toàn bộ</t>
  </si>
  <si>
    <t>Chưa giải quyết chuyển kỳ sau</t>
  </si>
  <si>
    <t>Biện pháp khác</t>
  </si>
  <si>
    <r>
      <t>Kết quả thực hiện kháng nghị của 
Viện kiểm sát nhân dân (</t>
    </r>
    <r>
      <rPr>
        <i/>
        <sz val="10"/>
        <rFont val="Times New Roman"/>
        <family val="1"/>
      </rPr>
      <t>cuộc</t>
    </r>
    <r>
      <rPr>
        <b/>
        <sz val="10"/>
        <rFont val="Times New Roman"/>
        <family val="1"/>
      </rPr>
      <t>)</t>
    </r>
  </si>
  <si>
    <r>
      <t>Kết quả thực hiện kiến nghị của 
Viện Kiểm sát nhân dân (</t>
    </r>
    <r>
      <rPr>
        <i/>
        <sz val="10"/>
        <rFont val="Times New Roman"/>
        <family val="1"/>
      </rPr>
      <t>bản kiến nghị</t>
    </r>
    <r>
      <rPr>
        <b/>
        <sz val="10"/>
        <rFont val="Times New Roman"/>
        <family val="1"/>
      </rPr>
      <t>)</t>
    </r>
  </si>
  <si>
    <t>Tổng số cuộc giám sát</t>
  </si>
  <si>
    <t>Đơn vị tính: Việc</t>
  </si>
  <si>
    <t xml:space="preserve">Tình hình thụ lý </t>
  </si>
  <si>
    <t>Tình hình giải quyết yêu cầu bồi thường</t>
  </si>
  <si>
    <t xml:space="preserve">Kết quả thi hành bản án, QĐ GQBT </t>
  </si>
  <si>
    <t>Kết quả thực hiện trách nhiệm hoàn trả</t>
  </si>
  <si>
    <t>Tại Cơ quan THADS</t>
  </si>
  <si>
    <t>Tại Tòa án</t>
  </si>
  <si>
    <t>Thi hành xong</t>
  </si>
  <si>
    <t>Chưa thi hành xong</t>
  </si>
  <si>
    <t>Đã thực hiện xong trách nhiệm hoàn trả</t>
  </si>
  <si>
    <t>Chưa thực hiện xong trách nhiệm hoàn trả</t>
  </si>
  <si>
    <t>Năm trước chuyển sang</t>
  </si>
  <si>
    <t>Thụ lý mới</t>
  </si>
  <si>
    <t>Đã có bản án</t>
  </si>
  <si>
    <t>Chưa có bản án</t>
  </si>
  <si>
    <t>Đã được cấp kinh phí và chi trả xong</t>
  </si>
  <si>
    <t>Khởi kiện theo khoản 1 Điều 52 Luật TNBTCNN</t>
  </si>
  <si>
    <t>Khởi kiện theo khoản 2 Điều 52 Luật TNBTCNN</t>
  </si>
  <si>
    <t>Chấp nhận yêu cầu khởi kiện</t>
  </si>
  <si>
    <t>Không chấp nhận yêu cầu khởi kiện</t>
  </si>
  <si>
    <t>Chưa ban hành quyết định giả quyết bồi thường</t>
  </si>
  <si>
    <t>Đã ban hành quyết định giải quyết bồi thường có hiệu lực</t>
  </si>
  <si>
    <t>Người yêu cầu bồi thường  khởi kiện theo khoản 2 Điều 52 Luật TNBTCNN</t>
  </si>
  <si>
    <t>Trong đó:</t>
  </si>
  <si>
    <t>Các trường hợp khác</t>
  </si>
  <si>
    <t>Chưa ban hành bản án hoặc quyết định giải quyết bồi thường</t>
  </si>
  <si>
    <t>Thu hồi thông báo thụ lý</t>
  </si>
  <si>
    <t>Đã có bản án hoặc quyết định giải quyết bồi thường có hiệu lực nhưng chưa được cấp kinh phí</t>
  </si>
  <si>
    <t>Biện pháp  kê biên, xử lý tài sản</t>
  </si>
  <si>
    <t>Số đơn tiếp nhận</t>
  </si>
  <si>
    <t>Kết quả giải quyết số đơn thuộc thẩm quyền</t>
  </si>
  <si>
    <t>Trở ngại khách quan</t>
  </si>
  <si>
    <t>5.1</t>
  </si>
  <si>
    <t>Tạm dừng để giải quyết khiếu nại, tố cáo</t>
  </si>
  <si>
    <t>5.2</t>
  </si>
  <si>
    <t xml:space="preserve">Dân sự trong hình sự </t>
  </si>
  <si>
    <t>Tổng số việc thi hành án có ra quyết định cưỡng chế</t>
  </si>
  <si>
    <t>Kết quả thi hành việc đã áp dụng biện pháp cưỡng chế</t>
  </si>
  <si>
    <t>Đơn vị tính: Việc và đơn</t>
  </si>
  <si>
    <t>Đơn vị tính: Đơn, Đoàn, Người và Lượt</t>
  </si>
  <si>
    <t>Án phí, lệ phí</t>
  </si>
  <si>
    <t>Tịch thu, Truy thu</t>
  </si>
  <si>
    <t>Tên chỉ tiêu</t>
  </si>
  <si>
    <t>Dân sự trong hình sự về tham nhũng, kinh tế</t>
  </si>
  <si>
    <t xml:space="preserve">Dân sự trong hình sự về tham nhũng, kinh tế </t>
  </si>
  <si>
    <t xml:space="preserve">PHÂN TÍCH MỘT SỐ CHỈ TIÊU VIỆC THI HÀNH ÁN DÂN SỰ </t>
  </si>
  <si>
    <t>6.2</t>
  </si>
  <si>
    <t>6.1</t>
  </si>
  <si>
    <t>6.3</t>
  </si>
  <si>
    <t>Dân sự trong hình sự về tham nhũng, kinh tế do BCĐ tỉnh, thành phố theo dõi, chỉ đạo</t>
  </si>
  <si>
    <t>Số bản án, quyết định của Tòa án về vụ án hành chính đã thi hành xong</t>
  </si>
  <si>
    <t>Hướng dẫn, trả lời đơn</t>
  </si>
  <si>
    <t>5.3.</t>
  </si>
  <si>
    <t>Dân sự trong hình sự về tham nhũng, kinh tế do BCĐTƯ về phòng, chống tham nhũng theo dõi, chỉ đạo</t>
  </si>
  <si>
    <t>Dân sự trong hình sự về tham nhũng, kinh tế khác</t>
  </si>
  <si>
    <t>5.3</t>
  </si>
  <si>
    <t xml:space="preserve">Biểu số: 04/TK-THADS
Ban hành theo TT số: 05/2024/TT-BTP
ngày 10 tháng 6 năm 2024
Ngày nhận báo cáo: </t>
  </si>
  <si>
    <t xml:space="preserve">Biểu số: 05/TK-THADS
Ban hành theo TT số: 05/2024/TT-BTP
ngày 10 tháng 6 năm 2024
Ngày nhận báo cáo: </t>
  </si>
  <si>
    <t xml:space="preserve">Biểu số: 06/TK-THADS
Ban hành theo TT số: 05/2024/TT-BTP
ngày 10 tháng 6 năm 2024
Ngày nhận báo cáo: </t>
  </si>
  <si>
    <t>Biểu số: 07/TK-THADS
Ban hành theo TT số: 05/2024/TT-BTP
ngày 10 tháng 6 năm 2024
Ngày nhận báo cáo:</t>
  </si>
  <si>
    <t xml:space="preserve">Biểu số: 09/TK-THADS
Ban hành theo TT số: 05/2024/TT-BTP
ngày 10 tháng 6 năm 2024
Ngày nhận báo cáo: </t>
  </si>
  <si>
    <t xml:space="preserve">Biểu số: 11/TK-THADS
Ban hành theo TT số: 05/2024/TT-BTP 
ngày 10 tháng 6 năm 2024
Ngày nhận báo cáo: </t>
  </si>
  <si>
    <t xml:space="preserve">Biểu số: 12/TK-THAHC
Ban hành theo TT số: 05/2024/TT-BTP
ngày 10 tháng 6 năm 2024
Ngày nhận báo cáo: </t>
  </si>
  <si>
    <t>Xử lý đơn tiếp nhận (Đơn)</t>
  </si>
  <si>
    <r>
      <t>Kết quả thực hiện báo cáo 
Giám sát của cơ quan có thẩm quyền (</t>
    </r>
    <r>
      <rPr>
        <i/>
        <sz val="10"/>
        <rFont val="Times New Roman"/>
        <family val="1"/>
      </rPr>
      <t>cuộc</t>
    </r>
    <r>
      <rPr>
        <b/>
        <sz val="10"/>
        <rFont val="Times New Roman"/>
        <family val="1"/>
      </rPr>
      <t>)</t>
    </r>
  </si>
  <si>
    <t xml:space="preserve">Biểu số: 10/TK-THADS
Ban hành theo TT số: 05/2024/TT-BTP
ngày 10 tháng 6 năm 2024
Ngày nhận báo cáo: </t>
  </si>
  <si>
    <t>Tổng số việc thi hành án  đã ra quyết định áp dụng biện pháp bảo đảm</t>
  </si>
  <si>
    <t>Chưa có điều kiện THA (trừ số đã chuyển sổ theo dõi riêng)</t>
  </si>
  <si>
    <t>Ủy thác THA</t>
  </si>
  <si>
    <t>Hoãn THA (trừ số hoãn theo điểm c khoản 1 Điều 48)</t>
  </si>
  <si>
    <t xml:space="preserve">Tạm đình chỉ THA </t>
  </si>
  <si>
    <t>Đình chỉ THA</t>
  </si>
  <si>
    <t>Hoãn THA theo điểm c khoản 1 Đ48</t>
  </si>
  <si>
    <t>Giảm nghĩa vụ THA</t>
  </si>
  <si>
    <t>Tạm đình chỉ THA</t>
  </si>
  <si>
    <t xml:space="preserve">Số chuyển kỳ sau (trừ số chưa có điều kiện THA đã chuyển sổ theo dõi riêng) </t>
  </si>
  <si>
    <t>Hoãn THA theo điểm c khoản 1 Điều 48</t>
  </si>
  <si>
    <t>Năm trước chuyển sang (trừ số chưa có điều kiện THA đã chuyển sổ theo dõi riêng)</t>
  </si>
  <si>
    <t>Số đình THA</t>
  </si>
  <si>
    <t>Số hoãn THA</t>
  </si>
  <si>
    <t>Số tạm đình chỉ THA</t>
  </si>
  <si>
    <t>Số chưa có điều kiện THA theo Điều 44a</t>
  </si>
  <si>
    <t>*Ghi chú: Mục (7) Số chưa có điều kiện THA đã chuyển sổ theo dõi riêng có sổ theo dõi và danh sách cụ thể được quản lý tại các cơ quan thi hành án dân sự, cơ quan quản lý thi hành án dân sự.
* Các ô gạch chéo không thực hiện thống kê</t>
  </si>
  <si>
    <t>Số chưa có điều kiện THA đã chuyển sổ theo dõi riêng</t>
  </si>
  <si>
    <t>Trong thời hạn tự nguyện THA</t>
  </si>
  <si>
    <t>Số đình chỉ THA</t>
  </si>
  <si>
    <t>*Ghi chú: Mục (7) Số chưa có điều kiện THA đã chuyển sổ theo dõi riêng có sổ theo dõi và danh sách cụ thể được quản lý tại các cơ quan Thi hành án dân sự, cơ quan quản lý thi hành án dân sự.
* Các ô gạch chéo không thực hiện thống kê</t>
  </si>
  <si>
    <t>Hoãn THA theo điểm c khoản 1 điều 48</t>
  </si>
  <si>
    <t>Quyết định THA</t>
  </si>
  <si>
    <t>Quyết định về THA</t>
  </si>
  <si>
    <t>Quyết định khác về THA</t>
  </si>
  <si>
    <t>Đã có quyết định buộc THA</t>
  </si>
  <si>
    <t>Chưa có quyết định buộc THA</t>
  </si>
  <si>
    <t>Số việc đã ban hành văn bản thông báo tự nguyện THA</t>
  </si>
  <si>
    <t xml:space="preserve">Số việc cơ quan THADS đã làm việc với người phải THA </t>
  </si>
  <si>
    <t>PHỤ LỤC THEO DÕI SỐ VIỆC CHƯA CÓ ĐIỀU KIỆN THI HÀNH ÁN ĐÃ CHUYỂN SỔ THEO DÕI RIÊNG</t>
  </si>
  <si>
    <t>TT</t>
  </si>
  <si>
    <t>Tiêu chí</t>
  </si>
  <si>
    <t xml:space="preserve">Biểu số: 01/TK-THADS
Ban hành theo TT số: 05/2024/TT-BTP
ngày 10 tháng 6 năm 2024
Ngày nhận báo cáo: </t>
  </si>
  <si>
    <t xml:space="preserve">Biểu số: 02/TK-THADS
Ban hành theo TT số: 05/2024/TT-BTP
ngày 10 tháng 6 năm 2024
Ngày nhận báo cáo: </t>
  </si>
  <si>
    <t xml:space="preserve">Biểu số: 03/TK-THADS
Ban hành theo TT số: 05/2024/TT-BTP
ngày 10 tháng 6 năm 2024
Ngày nhận báo cáo: </t>
  </si>
  <si>
    <t xml:space="preserve">Biểu số: 08/TK-THADS
Ban hành theo TT số: 05/2024/TT-BTP
ngày 10 tháng 6 năm 2024
Ngày nhận báo cáo: </t>
  </si>
  <si>
    <t>Đơn vị tính: 1.000 đồng</t>
  </si>
  <si>
    <t>Chia ra</t>
  </si>
  <si>
    <t>Đơn vị tính: việc</t>
  </si>
  <si>
    <t>PHỤ LỤC THEO DÕI SỐ TIỀN CHƯA CÓ ĐIỀU KIỆN THI HÀNH ÁN ĐÃ CHUYỂN SỔ THEO DÕI RIÊNG</t>
  </si>
  <si>
    <t>Tổng số tiền chủ động</t>
  </si>
  <si>
    <t>Tổng số tiền theo yêu cầu</t>
  </si>
  <si>
    <t>Tổng số bản án, quyết định đã nhận</t>
  </si>
  <si>
    <t>a) Cột:</t>
  </si>
  <si>
    <t xml:space="preserve">- Cột 2 = Cột (3 + 4) </t>
  </si>
  <si>
    <t>- Cột 7 = Cột (8 + 14 + 15 + 16 + 17) = Cột (2 – 5 – 6)</t>
  </si>
  <si>
    <t>- Cột 8 = Cột (9 + 12 + 13)</t>
  </si>
  <si>
    <t>- Cột 9 = Cột (10 + 11)</t>
  </si>
  <si>
    <t>- Cột 18 = Cột (12 + 13 + 14 + 15+ 16 + 17)</t>
  </si>
  <si>
    <t>- Cột 19 = Cột (9/8) x 100</t>
  </si>
  <si>
    <t>b) Dòng:</t>
  </si>
  <si>
    <t>- Dòng A (Tổng số) = Dòng (I + II)</t>
  </si>
  <si>
    <t>- Dòng I = Dòng (1 + 2 + 3 + 4 + 5 + 6 + 7)</t>
  </si>
  <si>
    <t>- Dòng II = Dòng (1 + 2 + 3 + 4 + 5 + 6 + 7)</t>
  </si>
  <si>
    <t xml:space="preserve">- Dòng B (Ủy thác xử lý tài  sản) </t>
  </si>
  <si>
    <r>
      <t xml:space="preserve">- </t>
    </r>
    <r>
      <rPr>
        <sz val="14"/>
        <rFont val="Times New Roman"/>
        <family val="1"/>
      </rPr>
      <t>Dòng 1, Cột 1 = Dòng (1.1 + 1.2 + 1.4 + 1.5 + 1.6 + 1.7 + 1.8)</t>
    </r>
  </si>
  <si>
    <t>- Dòng 1, Cột 2 = Dòng (1.1 + 1.2 + 1.3 + 1.4 + 1.5 + 1.7 + 1.8)</t>
  </si>
  <si>
    <t>- Dòng 2, Cột 1 = Dòng (2.1 + 2.2 + 2.4 + 2.5 + 2.6 + 2.7 + 2.9)</t>
  </si>
  <si>
    <t>Trong đó: Dòng 2.9, Cột 1 = (2.9.1 + 2.9.2)</t>
  </si>
  <si>
    <t>- Dòng 2, Cột 2 = Dòng (2.1 + 2.2 + 2.3 + 2.4 + 2.5 + 2.6 + 2.7 + 2.8 + 2.9)</t>
  </si>
  <si>
    <t>Trong đó: Dòng 2.9, Cột 2 = (2.9.1 + 2.9.2)</t>
  </si>
  <si>
    <t>- Dòng 3, Cột 1 = Dòng (3.1 + 3.2) trong đó: Dòng 3.1, Cột 1 = (3.1.1 + 3.1.2)</t>
  </si>
  <si>
    <t>- Dòng 3, Cột 2 = Dòng (3.1 + 3.2) trong đó: Dòng 3.1, Cột 2 = (3.1.1 + 3.1.2)</t>
  </si>
  <si>
    <t>- Dòng 4, Cột 1 = Dòng (4.1 + 4.2 + 4.3 + 4.4)</t>
  </si>
  <si>
    <t>- Dòng 4, Cột 2 = Dòng (4.1 + 4.2 + 4.3 + 4.4)</t>
  </si>
  <si>
    <t>- Dòng 5, cột 1 = Dòng (5.1 + 5.2 + 5.3)</t>
  </si>
  <si>
    <t>- Dòng 5, cột 2 = Dòng (5.1 + 5.2 + 5.3)</t>
  </si>
  <si>
    <t>- Dòng 6, cột 1 = Dòng (6.1 + 6.2 + 6.3)</t>
  </si>
  <si>
    <t>- Dòng 6, cột 2 = Dòng (6.1 + 6.2 + 6.3)</t>
  </si>
  <si>
    <t xml:space="preserve">- Cột 1 = Cột (2 + 3) </t>
  </si>
  <si>
    <t>- Cột 6 = Cột (7 + 12 + 13 + 14 + 15 +16 + 17) = Cột (1 – 4 – 5)</t>
  </si>
  <si>
    <t>- Cột 7 = Cột (8 + 12 + 13)</t>
  </si>
  <si>
    <t>- Cột 8 = Cột (9 + 10 + 11)</t>
  </si>
  <si>
    <t>- Cột 18 = Cột (12 + 13 + 14 + 15 + 16 + 17)</t>
  </si>
  <si>
    <t>- Cột 19 = Cột (8 /7) x 100</t>
  </si>
  <si>
    <t>- Dòng A (tổng số) = Dòng (I + II)</t>
  </si>
  <si>
    <t>+ Đối với đơn vị ra quyết định ủy thác xử lý tài sản: sau khi ra quyết định ủy thác xử lý tài sản, thống kê vào Cột 4; khi nhận được tiền từ việc xử lý tài sản đã ủy thác ghi vào Cột 9.</t>
  </si>
  <si>
    <t>+ Đối với đơn vị nhận ủy thác xử lý tài sản: khi nhận được quyết định ủy thác xử lý tài sản, thống kê vào Cột 3; sau khi xử lý xong, chuyển tiền cho đơn vị ủy thác, thống kê vào Cột 9.</t>
  </si>
  <si>
    <t>+ Đối với đơn vị ra quyết định ủy thác xử lý tài sản: sau khi ra quyết định ủy thác xử lý tài sản, thống kê vào Cột 5; khi nhận được tiền từ việc xử lý tài sản đã ủy thác ghi vào Cột 10.</t>
  </si>
  <si>
    <t>+ Đối với đơn vị nhận ủy thác xử lý tài sản: khi nhận được quyết định ủy thác xử lý tài sản, thống kê vào Cột 4; sau khi xử lý xong, chuyển tiền cho đơn vị ủy thác, thống kê vào Cột 10.</t>
  </si>
  <si>
    <t>- Dòng 3, Cột 1 = Dòng (3.1 + 3.2), trong đó: Dòng 3.1, Cột 1 = (3.1.1 + 3.1.2)</t>
  </si>
  <si>
    <t>- Dòng 3, Cột 2 = Dòng (3.1 + 3.2), trong đó: Dòng 3.1, Cột 2 = (3.1.1 + 3.1.2)</t>
  </si>
  <si>
    <t>- Dòng 4, Cột 2 = Dòng (4.1 + 4.2 + 4.3 + 4.4).</t>
  </si>
  <si>
    <r>
      <t xml:space="preserve">- </t>
    </r>
    <r>
      <rPr>
        <sz val="10"/>
        <rFont val="Times New Roman"/>
        <family val="1"/>
      </rPr>
      <t>Dòng 1, Cột 1 = Dòng (1.1 + 1.2 + 1.4 + 1.5 + 1.6 + 1.7 + 1.8)</t>
    </r>
  </si>
  <si>
    <t>- Cột 7 = Cột (8 + 12)</t>
  </si>
  <si>
    <t>- Cột 8, đối với việc = Cột (9 + 10)</t>
  </si>
  <si>
    <t>- Cột 8, đối với tiền = Cột (9 + 10 + 11)</t>
  </si>
  <si>
    <t>- Cột 18 = Cột (12 + 14 + 15 + 16 + 17)</t>
  </si>
  <si>
    <t>- Dòng II = Dòng (1 + 2 + 3 + ...)</t>
  </si>
  <si>
    <t>a. Theo cột</t>
  </si>
  <si>
    <t>Cột 2 = Cột (3 + 4)</t>
  </si>
  <si>
    <t xml:space="preserve">Cột 5 = Cột (6 + 7) </t>
  </si>
  <si>
    <t>b. Theo dòng</t>
  </si>
  <si>
    <t>- Dòng tổng số = Dòng (I + II)</t>
  </si>
  <si>
    <t>Cột 2 = cột 5</t>
  </si>
  <si>
    <t>Theo cột</t>
  </si>
  <si>
    <t>- Cột 5 = Cột (7 + 8) = Cột (9 + 10 + 11 + 12 + 13 + 14) = Cột (15 + 16 + 17 + 18 + 19 + 20)</t>
  </si>
  <si>
    <t xml:space="preserve">Cách ghi phần cột </t>
  </si>
  <si>
    <t xml:space="preserve">- Cột 2 = Cột (3 + 6 + 9) </t>
  </si>
  <si>
    <t>- Cột 3 = Cột (4 + 5)</t>
  </si>
  <si>
    <t>- Cột 6 = Cột (7 + 8)</t>
  </si>
  <si>
    <t>- Cột 13 = Cột (14 + 15 + 16)</t>
  </si>
  <si>
    <t>Theo cột:</t>
  </si>
  <si>
    <t xml:space="preserve">Cột 1 = Cột 2 + Cột 3 </t>
  </si>
  <si>
    <t>Cột 4 = Cột 5 + Cột 6 + Cột 7</t>
  </si>
  <si>
    <t>Cột 8 = Cột 9 + Cột 10 + Cột 13</t>
  </si>
  <si>
    <t>Cột 10 = Cột 11 + Cột 12</t>
  </si>
  <si>
    <t>Cột 14 = Cột 15 + Cột 16</t>
  </si>
  <si>
    <t xml:space="preserve">Cột 17 = Cột 18 + Cột 19 </t>
  </si>
  <si>
    <t xml:space="preserve">- Cột 19 = Cột (8/7) x 100 </t>
  </si>
  <si>
    <t>- Cột 6 = Cột (7 + 14 + 15 + 16 +17) = Cột (1 – 4 – 5)</t>
  </si>
  <si>
    <t>Dòng tổng số tiền = Dòng (1 + 2 + 3 + 4)</t>
  </si>
  <si>
    <t>- Cột 1 = Cột (2 + 3 + 4 + 5 + 6)</t>
  </si>
  <si>
    <t>Lưu ý: Biểu 4 đến biểu 12 có thể thêm dòng nhưng không thêm được cột để đảm bảo cấu trúc của biểu mẫu; Đối với các chỉ tiêu không phát sinh ghi số không “0”. Tuyệt đối không sử dụng các ký tự để đánh dấu. Ô gạch chéolà không thực hiện thống kê</t>
  </si>
  <si>
    <t>Kiểm tra cột</t>
  </si>
  <si>
    <t>Kiểm tra dòng</t>
  </si>
  <si>
    <t>Cột 10 = 3+6</t>
  </si>
  <si>
    <t>Cột 10=14</t>
  </si>
  <si>
    <t>Cột 10=11+12+13</t>
  </si>
  <si>
    <t>Cột 14=15+16</t>
  </si>
  <si>
    <t>Cột 15=17</t>
  </si>
  <si>
    <t>1=2+3+4+5</t>
  </si>
  <si>
    <t>1=6+7+8</t>
  </si>
  <si>
    <t>9=10+11+12+13+14+15</t>
  </si>
  <si>
    <t>16=17+18+19+20+21+22</t>
  </si>
  <si>
    <t>2=3+4</t>
  </si>
  <si>
    <t>2=5+6+7</t>
  </si>
  <si>
    <t>7=8+14+15+16+17</t>
  </si>
  <si>
    <t>8=9+12+13</t>
  </si>
  <si>
    <t>9=10+11</t>
  </si>
  <si>
    <t>18=12+13+14+15+16+17</t>
  </si>
  <si>
    <t>1=2+3</t>
  </si>
  <si>
    <t>1=4+5+6</t>
  </si>
  <si>
    <t>6=7+14+15+16+17</t>
  </si>
  <si>
    <t>7=8+12+13</t>
  </si>
  <si>
    <t>8=9+10+11</t>
  </si>
  <si>
    <t>18=12+14+15+16+17</t>
  </si>
  <si>
    <t>Cột 17=18+19</t>
  </si>
  <si>
    <t>4=5+6+7</t>
  </si>
  <si>
    <t>8=9+10+13</t>
  </si>
  <si>
    <t>10=11+12</t>
  </si>
  <si>
    <t>14=15+16</t>
  </si>
  <si>
    <t>17=18+19</t>
  </si>
  <si>
    <t>2=3+6+9</t>
  </si>
  <si>
    <t>3=4+5</t>
  </si>
  <si>
    <t>6=7+8</t>
  </si>
  <si>
    <t>13=14+15+16</t>
  </si>
  <si>
    <t>1=2+3+4+5+6</t>
  </si>
  <si>
    <t>5=7+8</t>
  </si>
  <si>
    <t>5=9+10+11+12+13+14</t>
  </si>
  <si>
    <t>5=15+16+17+18+19+20</t>
  </si>
  <si>
    <t>Đào Tuấn Linh</t>
  </si>
  <si>
    <t>Hà Thị Thu Hiền</t>
  </si>
  <si>
    <t>Ngô Hoài Linh</t>
  </si>
  <si>
    <t>2.10</t>
  </si>
  <si>
    <t>2.11</t>
  </si>
  <si>
    <t>2.12</t>
  </si>
  <si>
    <t>2.13</t>
  </si>
  <si>
    <t/>
  </si>
  <si>
    <t>THADS tỉnh</t>
  </si>
  <si>
    <t>KV1</t>
  </si>
  <si>
    <t>KV2</t>
  </si>
  <si>
    <t>KV3</t>
  </si>
  <si>
    <t>KV4</t>
  </si>
  <si>
    <t>KV5</t>
  </si>
  <si>
    <t>KV6</t>
  </si>
  <si>
    <t>KV7</t>
  </si>
  <si>
    <t>KV8</t>
  </si>
  <si>
    <t>KV9</t>
  </si>
  <si>
    <t>KV10</t>
  </si>
  <si>
    <t>KV11</t>
  </si>
  <si>
    <t>KV12</t>
  </si>
  <si>
    <t>KV13</t>
  </si>
  <si>
    <t>Tổng sổ</t>
  </si>
  <si>
    <t>TRƯỞNG THI HÀNH ÁN DÂN SỰ</t>
  </si>
  <si>
    <t>Các Phòng KV</t>
  </si>
  <si>
    <t>THADS TỈNH</t>
  </si>
  <si>
    <t>Trần Văn Dũng</t>
  </si>
  <si>
    <t xml:space="preserve">THADS TỈNH </t>
  </si>
  <si>
    <t>CÁC PHÒNG KHU VỰC</t>
  </si>
  <si>
    <t>KHU VỰC 1</t>
  </si>
  <si>
    <t>KHU VỰC 2</t>
  </si>
  <si>
    <t>KHU VỰC 3</t>
  </si>
  <si>
    <t>KHU VỰC 4</t>
  </si>
  <si>
    <t>KHU VỰC 5</t>
  </si>
  <si>
    <t>KHU VỰC 6</t>
  </si>
  <si>
    <t>KHU VỰC 7</t>
  </si>
  <si>
    <t>KHU VỰC 8</t>
  </si>
  <si>
    <t>KHU VỰC 9</t>
  </si>
  <si>
    <t>KHU VỰC 10</t>
  </si>
  <si>
    <t>KHU VỰC 11</t>
  </si>
  <si>
    <t>KHU VỰC 12</t>
  </si>
  <si>
    <t>KHU VỰC 13</t>
  </si>
  <si>
    <t>Trần Thị Thu Hiền</t>
  </si>
  <si>
    <t>Tỉnh</t>
  </si>
  <si>
    <t>Các Phòng Khu vực</t>
  </si>
  <si>
    <t>Cao Thị Thanh Thủy</t>
  </si>
  <si>
    <t>Trần văn Dũng</t>
  </si>
  <si>
    <t>Thanh Hóa, ngày 02 tháng 4 năm 2026</t>
  </si>
  <si>
    <r>
      <t>KẾT QUẢ THI HÀNH ÁN DÂN SỰ TÍNH BẰNG VIỆC
06</t>
    </r>
    <r>
      <rPr>
        <sz val="13"/>
        <rFont val="Times New Roman"/>
        <family val="1"/>
      </rPr>
      <t xml:space="preserve"> tháng/năm 2026</t>
    </r>
  </si>
  <si>
    <r>
      <t>KẾT QUẢ THI HÀNH ÁN DÂN SỰ TÍNH BẰNG TIỀN
06</t>
    </r>
    <r>
      <rPr>
        <sz val="14"/>
        <rFont val="Times New Roman"/>
        <family val="1"/>
      </rPr>
      <t xml:space="preserve"> tháng/năm 2026</t>
    </r>
  </si>
  <si>
    <r>
      <t>KẾT QUẢ THI HÀNH CÁC KHOẢN THU CHO NGÂN SÁCH NHÀ NƯỚC
06</t>
    </r>
    <r>
      <rPr>
        <sz val="13"/>
        <rFont val="Times New Roman"/>
        <family val="1"/>
      </rPr>
      <t xml:space="preserve"> tháng/năm 2026</t>
    </r>
  </si>
  <si>
    <r>
      <t>KẾT QUẢ THI HÀNH ÁN DÂN SỰ TÍNH BẰNG TIỀN CHIA THEO
 CƠ QUAN THI HÀNH ÁN DÂN SỰ VÀ CHẤP HÀNH VIÊN
06</t>
    </r>
    <r>
      <rPr>
        <sz val="13"/>
        <rFont val="Times New Roman"/>
        <family val="1"/>
      </rPr>
      <t xml:space="preserve"> tháng/năm 2026</t>
    </r>
  </si>
  <si>
    <r>
      <t>KẾT QUẢ ĐỀ NGHỊ XÉT MIỄN VÀ GIẢM NGHĨA VỤ 
THI HÀNH ÁN DÂN SỰ
06</t>
    </r>
    <r>
      <rPr>
        <sz val="13"/>
        <rFont val="Times New Roman"/>
        <family val="1"/>
      </rPr>
      <t xml:space="preserve"> tháng/năm 2026</t>
    </r>
  </si>
  <si>
    <r>
      <t>KẾT QUẢ ÁP DỤNG BIỆN PHÁP BẢO ĐẢM, 
CƯỠNG CHẾ TRONG THI HÀNH ÁN DÂN SỰ
06</t>
    </r>
    <r>
      <rPr>
        <sz val="13"/>
        <rFont val="Times New Roman"/>
        <family val="1"/>
      </rPr>
      <t xml:space="preserve"> tháng/năm 2026</t>
    </r>
  </si>
  <si>
    <r>
      <t xml:space="preserve">KẾT QUẢ GIẢI QUYẾT KHIẾU NẠI, TỐ CÁO, 
KIẾN NGHỊ, PHẢN ÁNH VỀ THI HÀNH ÁN DÂN SỰ
06 </t>
    </r>
    <r>
      <rPr>
        <sz val="13"/>
        <rFont val="Times New Roman"/>
        <family val="1"/>
      </rPr>
      <t>tháng/năm 2026</t>
    </r>
  </si>
  <si>
    <r>
      <t>KẾT QUẢ TIẾP CÔNG DÂN TRONG THI HÀNH ÁN DÂN SỰ
06</t>
    </r>
    <r>
      <rPr>
        <sz val="13"/>
        <rFont val="Times New Roman"/>
        <family val="1"/>
      </rPr>
      <t xml:space="preserve"> tháng/năm 2026</t>
    </r>
  </si>
  <si>
    <r>
      <t>KẾT QUẢ GIÁM SÁT, KIỂM SÁT, KIỂM TRA THI HÀNH ÁN DÂN SỰ
06</t>
    </r>
    <r>
      <rPr>
        <sz val="13"/>
        <rFont val="Times New Roman"/>
        <family val="1"/>
      </rPr>
      <t xml:space="preserve"> tháng/năm 2026</t>
    </r>
  </si>
  <si>
    <r>
      <t>KẾT QUẢ GIẢI QUYẾT BỒI THƯỜNG NHÀ NƯỚC TRONG THI HÀNH ÁN DÂN SỰ
06</t>
    </r>
    <r>
      <rPr>
        <sz val="12"/>
        <color indexed="8"/>
        <rFont val="Times New Roman"/>
        <family val="1"/>
      </rPr>
      <t xml:space="preserve"> tháng/năm 2026</t>
    </r>
  </si>
  <si>
    <r>
      <t>KẾT QUẢ THEO DÕI THI HÀNH ÁN HÀNH CHÍNH
06</t>
    </r>
    <r>
      <rPr>
        <sz val="13"/>
        <rFont val="Times New Roman"/>
        <family val="1"/>
      </rPr>
      <t xml:space="preserve"> tháng/năm 2026</t>
    </r>
  </si>
  <si>
    <t>06 tháng/năm 2026</t>
  </si>
  <si>
    <r>
      <t>KẾT QUẢ THI HÀNH ÁN DÂN SỰ TÍNH BẰNG VIỆC CHIA THEO
 CƠ QUAN THI HÀNH ÁN DÂN SỰ VÀ CHẤP HÀNH VIÊN
12</t>
    </r>
    <r>
      <rPr>
        <sz val="13"/>
        <rFont val="Times New Roman"/>
        <family val="1"/>
      </rPr>
      <t xml:space="preserve"> tháng/năm 2025</t>
    </r>
  </si>
  <si>
    <t>Tài khoản công vụ</t>
  </si>
  <si>
    <t>Cục THADS</t>
  </si>
  <si>
    <t>dungtv.tha@moj.gov.vn</t>
  </si>
  <si>
    <t>Hoàng Thị Thảo</t>
  </si>
  <si>
    <t>thaoht.tha@moj.gov.vn</t>
  </si>
  <si>
    <t>Lương Chí Thành</t>
  </si>
  <si>
    <t>thanhlc.tha@moj.gov.vn</t>
  </si>
  <si>
    <t>Đinh Văn Thắng</t>
  </si>
  <si>
    <t>thangdv.tha@moj.gov.vn</t>
  </si>
  <si>
    <t>Trịnh Ngọc Lực</t>
  </si>
  <si>
    <t>luctn.tha@moj.gov.vn</t>
  </si>
  <si>
    <t>Lý Văn Lực</t>
  </si>
  <si>
    <t>luclv.tha@moj.gov.vn</t>
  </si>
  <si>
    <t>Hà Anh Tuấn</t>
  </si>
  <si>
    <t>tuanha.tha@moj.gov.vn</t>
  </si>
  <si>
    <t>Lưu Văn Tuyền</t>
  </si>
  <si>
    <t>tuyenlv.tha@moj.gov.vn</t>
  </si>
  <si>
    <t>Lê Viết Tám</t>
  </si>
  <si>
    <t>tamlv.tha@moj.gov.vn</t>
  </si>
  <si>
    <t>linhdt.tha@moj.gov.vn</t>
  </si>
  <si>
    <t>Nguyễn Thị Thu</t>
  </si>
  <si>
    <t>thunt.tha@moj.gov.vn</t>
  </si>
  <si>
    <t>Nguyễn Đình Tuyên</t>
  </si>
  <si>
    <t>tuyennd.tha@moj.gov.vn</t>
  </si>
  <si>
    <t>Lê Thị Hương Lan</t>
  </si>
  <si>
    <t>lanlth.tha@moj.gov.vn</t>
  </si>
  <si>
    <t>Nguyễn Anh Văn</t>
  </si>
  <si>
    <t>vanna.tha@moj.gov.vn</t>
  </si>
  <si>
    <t>Các Phòng THADS KV</t>
  </si>
  <si>
    <t>KV 1</t>
  </si>
  <si>
    <t>Phạm Văn Tú</t>
  </si>
  <si>
    <t>tupv.tha@moj.gov.vn</t>
  </si>
  <si>
    <t>Trần Văn Thắng</t>
  </si>
  <si>
    <t>thangtv.tha@moj.gov.vn</t>
  </si>
  <si>
    <t>Nguyễn Hữu Khánh</t>
  </si>
  <si>
    <t>khanhnh.tha@moj.gov.vn</t>
  </si>
  <si>
    <t>Nguyễn Thị Huệ</t>
  </si>
  <si>
    <t>huent.tha@moj.gov.vn</t>
  </si>
  <si>
    <t>Lê Thị Hạnh</t>
  </si>
  <si>
    <t>lthanh.tha@moj.gov.vn</t>
  </si>
  <si>
    <t>Cao Thị Nghinh Xuân</t>
  </si>
  <si>
    <t>xuanctn.tha@moj.gov.vn</t>
  </si>
  <si>
    <t>Nguyễn Văn Dũng</t>
  </si>
  <si>
    <t>nvdung.tha@moj.gov.vn</t>
  </si>
  <si>
    <t>Lê Đình Minh</t>
  </si>
  <si>
    <t>minhld.tha@moj.gov.vn</t>
  </si>
  <si>
    <t>1.10</t>
  </si>
  <si>
    <t>Lê Cao Thế</t>
  </si>
  <si>
    <t>thelc.tha@moj.gov.vn</t>
  </si>
  <si>
    <t>1.11</t>
  </si>
  <si>
    <t>Đỗ Thị Thu</t>
  </si>
  <si>
    <t>thudt.tha@moj.gov.vn</t>
  </si>
  <si>
    <t>1.12</t>
  </si>
  <si>
    <t>Lê Trung Kiên</t>
  </si>
  <si>
    <t>kienlt.tha@moj.gov.vn</t>
  </si>
  <si>
    <t>1.13</t>
  </si>
  <si>
    <t>Nguyễn Thị M.Hương</t>
  </si>
  <si>
    <t>huongntm.tha@moj.gov.vn</t>
  </si>
  <si>
    <t>1.14</t>
  </si>
  <si>
    <t>Phạm Thị Lan Hương</t>
  </si>
  <si>
    <t>huongptl.tha@moj.gov.vn</t>
  </si>
  <si>
    <t>KV 2</t>
  </si>
  <si>
    <t>Nguyễn Viết Lệ</t>
  </si>
  <si>
    <t>lenv.tha@moj.gov.vn</t>
  </si>
  <si>
    <t>Hoàng Anh Tú</t>
  </si>
  <si>
    <t>tuha.tha@moj.gov.vn</t>
  </si>
  <si>
    <t>Nguyễn Ngọc Tuyến</t>
  </si>
  <si>
    <t>tuyennn.tha@moj.gov.vn</t>
  </si>
  <si>
    <t>Nguyễn Duy Đại</t>
  </si>
  <si>
    <t>daind.tha@moj.gov.vn</t>
  </si>
  <si>
    <t>Lê Thị Phương</t>
  </si>
  <si>
    <t>phuonglt.tha@moj.gov.vn</t>
  </si>
  <si>
    <t>Nguyễn Thị Hiền</t>
  </si>
  <si>
    <t>hiennt.tha@moj.gov.vn</t>
  </si>
  <si>
    <t>Đỗ Thị Hạnh</t>
  </si>
  <si>
    <t>hanhdt.tha@moj.gov.vn</t>
  </si>
  <si>
    <t>KV 3</t>
  </si>
  <si>
    <t>Nguyễn Thị Thủy</t>
  </si>
  <si>
    <t>thuynt.tha@moj.gov.vn</t>
  </si>
  <si>
    <t>Lê Xuân Đồng</t>
  </si>
  <si>
    <t>donglx.tha@moj.gov.vn</t>
  </si>
  <si>
    <t>3.3</t>
  </si>
  <si>
    <t>Lê Thị Mai</t>
  </si>
  <si>
    <t>mailt.tha@moj.gov.vn</t>
  </si>
  <si>
    <t>3.4</t>
  </si>
  <si>
    <t>Đinh Thị Hương Giang</t>
  </si>
  <si>
    <t>giangdth.tha@moj.gov.vn</t>
  </si>
  <si>
    <t>3.5</t>
  </si>
  <si>
    <t>Phạm Thị Yến</t>
  </si>
  <si>
    <t>yenpt.tha@moj.gov.vn</t>
  </si>
  <si>
    <t>3.6</t>
  </si>
  <si>
    <t>Lê Thị Dung</t>
  </si>
  <si>
    <t>ltdung.tha@moj.gov.vn</t>
  </si>
  <si>
    <t>3.7</t>
  </si>
  <si>
    <t>Nguyễn Thanh Dương</t>
  </si>
  <si>
    <t>duongnt.tha@moj.gov.vn</t>
  </si>
  <si>
    <t>KV 4</t>
  </si>
  <si>
    <t>Trần Anh Tuấn</t>
  </si>
  <si>
    <t>tuanta.tha@moj.gov.vn</t>
  </si>
  <si>
    <t>Lê Võ Hồng Hạnh</t>
  </si>
  <si>
    <t>hanhlvh.tha@moj.gov.vn</t>
  </si>
  <si>
    <t>Nguyễn Thị Thuý Hằng</t>
  </si>
  <si>
    <t>hangntt.tha@moj.gov.vn</t>
  </si>
  <si>
    <t>Nguyễn Thị Ánh Hồng</t>
  </si>
  <si>
    <t>hongnta.tha@moj.gov.vn</t>
  </si>
  <si>
    <t>4.5</t>
  </si>
  <si>
    <t>Lê Khang Minh</t>
  </si>
  <si>
    <t>minhlk.tha@moj.gov.vn</t>
  </si>
  <si>
    <t>4.6</t>
  </si>
  <si>
    <t>Nguyễn Thị Lưu</t>
  </si>
  <si>
    <t>luunt.tha@moj.gov.vn</t>
  </si>
  <si>
    <t>4.7</t>
  </si>
  <si>
    <t>Nguyễn Thị Tuyến</t>
  </si>
  <si>
    <t>tuyennt.tha@moj.gov.vn</t>
  </si>
  <si>
    <t>4.8</t>
  </si>
  <si>
    <t>KV 5</t>
  </si>
  <si>
    <t>Lê Xuân Trường</t>
  </si>
  <si>
    <t>truonglx.tha@moj.gov.vn</t>
  </si>
  <si>
    <t>Lê Thị Hồng Thơm</t>
  </si>
  <si>
    <t>thomlth.tha@moj.gov.vn</t>
  </si>
  <si>
    <t>Lại Văn Thắng</t>
  </si>
  <si>
    <t>thanglv.tha@moj.gov.vn</t>
  </si>
  <si>
    <t>5.4</t>
  </si>
  <si>
    <t>Trương Thế Vinh</t>
  </si>
  <si>
    <t>vinhtt.ktm@moj.gov.vn</t>
  </si>
  <si>
    <t>5.5</t>
  </si>
  <si>
    <t>Nguyễn Ngọc Quý</t>
  </si>
  <si>
    <t>quynn.tha@moj.gov.vn</t>
  </si>
  <si>
    <t>5.6</t>
  </si>
  <si>
    <t>ntthuy.tha@moj.gov.vn</t>
  </si>
  <si>
    <t>5.7</t>
  </si>
  <si>
    <t>Phạm Thị Ngân</t>
  </si>
  <si>
    <t>nganpt.tha@moj.gov.vn</t>
  </si>
  <si>
    <t>5.8</t>
  </si>
  <si>
    <t>KV 6</t>
  </si>
  <si>
    <t>Đỗ Công Dũng</t>
  </si>
  <si>
    <t>dungdc.tha@moj.gov.vn</t>
  </si>
  <si>
    <t>nthue.tha@moj.gov.vn</t>
  </si>
  <si>
    <t>Lê Thị Hạnh Sang</t>
  </si>
  <si>
    <t>sanglh.tha@moj.gov.vn</t>
  </si>
  <si>
    <t>6.4</t>
  </si>
  <si>
    <t>Nguyễn Thị Hạnh</t>
  </si>
  <si>
    <t>nthanh.tha@moj.gov.vn</t>
  </si>
  <si>
    <t>6.5</t>
  </si>
  <si>
    <t>Ngô Thị Hương</t>
  </si>
  <si>
    <t>huongnt.tha@moj.gov.vn</t>
  </si>
  <si>
    <t>6.6</t>
  </si>
  <si>
    <t>Phạm Thị Thanh Hoa</t>
  </si>
  <si>
    <t>hoaptt.tha@moj.gov.vn</t>
  </si>
  <si>
    <t>6.7</t>
  </si>
  <si>
    <t>Trần Thị Oanh</t>
  </si>
  <si>
    <t>oanhtt.tha@moj.gov.vn</t>
  </si>
  <si>
    <t>6.8</t>
  </si>
  <si>
    <t>Phạm Thị Hồng</t>
  </si>
  <si>
    <t>hongpt.tha@moj.gov.vn</t>
  </si>
  <si>
    <t>KV 7</t>
  </si>
  <si>
    <t>7.1</t>
  </si>
  <si>
    <t>Lê Tuyển Quỳnh</t>
  </si>
  <si>
    <t>ltquynh.tha@moj.gov.vn</t>
  </si>
  <si>
    <t>7.2</t>
  </si>
  <si>
    <t>Nguyễn Thị Liên</t>
  </si>
  <si>
    <t>liennt.tha@moj.gov.vn</t>
  </si>
  <si>
    <t>7.3</t>
  </si>
  <si>
    <t>Hoàng Anh Tuấn</t>
  </si>
  <si>
    <t>hatuan.tha@moj.gov.vn</t>
  </si>
  <si>
    <t>7.4</t>
  </si>
  <si>
    <t>Lê Thị Bình</t>
  </si>
  <si>
    <t>binhlt.tha@moj.gov.vn</t>
  </si>
  <si>
    <t>7.5</t>
  </si>
  <si>
    <t>Phạm Xuân Học</t>
  </si>
  <si>
    <t>hocpx.tha@moj.gov.vn</t>
  </si>
  <si>
    <t>7.6</t>
  </si>
  <si>
    <t>Thiều Thế Anh</t>
  </si>
  <si>
    <t>anhtt.tha@moj.gov.vn</t>
  </si>
  <si>
    <t>KV 8</t>
  </si>
  <si>
    <t>8.1</t>
  </si>
  <si>
    <t>Lê Thị Lâm</t>
  </si>
  <si>
    <t>lamlt.tha@moj.gov.vn</t>
  </si>
  <si>
    <t>8.2</t>
  </si>
  <si>
    <t>Trần Tiến Dũng</t>
  </si>
  <si>
    <t>dungtt.tha@moj.gov.vn</t>
  </si>
  <si>
    <t>8.3</t>
  </si>
  <si>
    <t>Lê Đức Huấn</t>
  </si>
  <si>
    <t>huanld.tha@moj.gov.vn</t>
  </si>
  <si>
    <t>8.4</t>
  </si>
  <si>
    <t>Lê Thị Nguyệt</t>
  </si>
  <si>
    <t>nguyetlt.tha@moj.gov.vn</t>
  </si>
  <si>
    <t>8.5</t>
  </si>
  <si>
    <t>Thiều Anh Tuấn</t>
  </si>
  <si>
    <t>tatuan.tha@moj.gov.vn</t>
  </si>
  <si>
    <t>8.6</t>
  </si>
  <si>
    <t>Nguyễn Hữu Chung</t>
  </si>
  <si>
    <t>chungnh.tha@moj.gov.vn</t>
  </si>
  <si>
    <t>8.7</t>
  </si>
  <si>
    <t>Nguyễn Thị Dung</t>
  </si>
  <si>
    <t>dungnt.tha@moj.gov.vn</t>
  </si>
  <si>
    <t>8.8</t>
  </si>
  <si>
    <t>Lê Thị Hà</t>
  </si>
  <si>
    <t>ltha.tha@moj.gov.vn</t>
  </si>
  <si>
    <t>KV 9</t>
  </si>
  <si>
    <t>9.1</t>
  </si>
  <si>
    <t>Trịnh Thái Bình</t>
  </si>
  <si>
    <t>binhtt.tha@moj.gov.vn</t>
  </si>
  <si>
    <t>9.2</t>
  </si>
  <si>
    <t>Lê Trọng Thiêm</t>
  </si>
  <si>
    <t>thiemlt.tha@moj.gov.vn</t>
  </si>
  <si>
    <t>9.3</t>
  </si>
  <si>
    <t>Nguyễn Quang Hải</t>
  </si>
  <si>
    <t>hainq.tha@moj.gv.vn</t>
  </si>
  <si>
    <t>9.5</t>
  </si>
  <si>
    <t>Nguyễn Văn Ân</t>
  </si>
  <si>
    <t>annv.tha@moj.gov.vn</t>
  </si>
  <si>
    <t>9.6</t>
  </si>
  <si>
    <t>Trương Anh Quyết</t>
  </si>
  <si>
    <t>quyetta.tha@moj.gov.vn</t>
  </si>
  <si>
    <t>9.7</t>
  </si>
  <si>
    <t>Nguyễn Hữu Ba</t>
  </si>
  <si>
    <t>banh.tha@moj.gov.vn</t>
  </si>
  <si>
    <t>Lê Thị Loan</t>
  </si>
  <si>
    <t>loanlt.tha@moj.gov.vn</t>
  </si>
  <si>
    <t>9.8</t>
  </si>
  <si>
    <t>Nguyễn Thị Thùy Dương</t>
  </si>
  <si>
    <t>duongntt.tha@moj.gv.vn</t>
  </si>
  <si>
    <t>KV 10</t>
  </si>
  <si>
    <t>10.1</t>
  </si>
  <si>
    <t>Trần Văn Trường</t>
  </si>
  <si>
    <t>truongtv.tha@moj.gov.vn</t>
  </si>
  <si>
    <t>10.2</t>
  </si>
  <si>
    <t>Lê Minh Sáng</t>
  </si>
  <si>
    <t>sanglm.tha@moj.gov.vn</t>
  </si>
  <si>
    <t>10.3</t>
  </si>
  <si>
    <t>Phạm Xuân Tứ</t>
  </si>
  <si>
    <t>tupx.tha@moj.gov.vn</t>
  </si>
  <si>
    <t>10.4</t>
  </si>
  <si>
    <t>Ngô Thị Hà</t>
  </si>
  <si>
    <t>ngothiha.tha@moj.gov.vn</t>
  </si>
  <si>
    <t>10.5</t>
  </si>
  <si>
    <t>Nguyễn Xuân Sinh</t>
  </si>
  <si>
    <t>sinhnx.tha@moj.gov.vn</t>
  </si>
  <si>
    <t>10.6</t>
  </si>
  <si>
    <t>Nguyễn Văn Cung</t>
  </si>
  <si>
    <t>cungnv.tha@moj.gov.vn</t>
  </si>
  <si>
    <t>10.7</t>
  </si>
  <si>
    <t>KV 11</t>
  </si>
  <si>
    <t>11.1</t>
  </si>
  <si>
    <t>Ngọ Văn Thảo</t>
  </si>
  <si>
    <t>thaonv.tha@moj.gov.vn</t>
  </si>
  <si>
    <t>11.2</t>
  </si>
  <si>
    <t>Nguyễn Đăng Khoa</t>
  </si>
  <si>
    <t>khoand.tha@moj.gov.vn</t>
  </si>
  <si>
    <t>11.3</t>
  </si>
  <si>
    <t>Phạm Văn Chiến</t>
  </si>
  <si>
    <t>chienpv.tha@moj.gov.vn</t>
  </si>
  <si>
    <t>11.4</t>
  </si>
  <si>
    <t>Lục Đình Nhàn</t>
  </si>
  <si>
    <t>nhanld.tha@moj.gov.vn</t>
  </si>
  <si>
    <t>11.5</t>
  </si>
  <si>
    <t>KV 12</t>
  </si>
  <si>
    <t>12.1</t>
  </si>
  <si>
    <t>Bùi Đình Bình</t>
  </si>
  <si>
    <t>binhbd.tha@moj.gov.vn</t>
  </si>
  <si>
    <t>12.2</t>
  </si>
  <si>
    <t>Hà Văn Mỹ</t>
  </si>
  <si>
    <t>myhv.tha@moj.gov.vn</t>
  </si>
  <si>
    <t>12.3</t>
  </si>
  <si>
    <t>Lê Thị Bích</t>
  </si>
  <si>
    <t>bichlt.tha@moj.gov.vn</t>
  </si>
  <si>
    <t>12.4</t>
  </si>
  <si>
    <t>Quách Minh Huy</t>
  </si>
  <si>
    <t>huyqm.tha@moj.gov.vn</t>
  </si>
  <si>
    <t>12.5</t>
  </si>
  <si>
    <t>Trịnh Văn Hưng</t>
  </si>
  <si>
    <t>hungtv.cbg@moj.gov.vn</t>
  </si>
  <si>
    <t>12.6</t>
  </si>
  <si>
    <t>KV 13</t>
  </si>
  <si>
    <t>13.1</t>
  </si>
  <si>
    <t>Lê Văn Tư</t>
  </si>
  <si>
    <t>tulv.tha@moj.gov.vn</t>
  </si>
  <si>
    <t>13.2</t>
  </si>
  <si>
    <t>Nguyễn Thế Thái</t>
  </si>
  <si>
    <t>thaint.tha@moj.gov.vn</t>
  </si>
  <si>
    <t>13.3</t>
  </si>
  <si>
    <t>Lò Hương Yến</t>
  </si>
  <si>
    <t>yenlh.tha@moj.gov.vn</t>
  </si>
  <si>
    <t>THADS Tỉnh</t>
  </si>
  <si>
    <t>5,6</t>
  </si>
  <si>
    <t>5,7</t>
  </si>
  <si>
    <t>5,8</t>
  </si>
  <si>
    <t>5,9</t>
  </si>
  <si>
    <t>6,6</t>
  </si>
  <si>
    <t>6,7</t>
  </si>
  <si>
    <t>6,8</t>
  </si>
  <si>
    <t>6,9</t>
  </si>
  <si>
    <t>13.8</t>
  </si>
  <si>
    <t>Thanh Hóa, ngày 02 tháng 04 năm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</si>
</sst>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_(* #,##0.00_);_(* \(#,##0.00\);_(* &quot;-&quot;&quot;?&quot;&quot;?&quot;_);_(@_)"/>
  </numFmts>
  <fonts count="56">
    <font>
      <sz val="12"/>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1"/>
      <name val="Times New Roman"/>
      <family val="1"/>
    </font>
    <font>
      <sz val="12"/>
      <name val="Times New Roman"/>
      <family val="1"/>
    </font>
    <font>
      <sz val="9"/>
      <name val="MingLiU"/>
      <family val="3"/>
      <charset val="136"/>
    </font>
    <font>
      <b/>
      <sz val="10"/>
      <name val="Times New Roman"/>
      <family val="1"/>
    </font>
    <font>
      <b/>
      <sz val="11"/>
      <name val="Times New Roman"/>
      <family val="1"/>
    </font>
    <font>
      <sz val="8"/>
      <name val="Times New Roman"/>
      <family val="1"/>
    </font>
    <font>
      <b/>
      <sz val="9"/>
      <name val="Times New Roman"/>
      <family val="1"/>
    </font>
    <font>
      <b/>
      <sz val="13"/>
      <name val="Times New Roman"/>
      <family val="1"/>
    </font>
    <font>
      <sz val="13"/>
      <name val="Times New Roman"/>
      <family val="1"/>
    </font>
    <font>
      <sz val="9"/>
      <name val="Times New Roman"/>
      <family val="1"/>
    </font>
    <font>
      <b/>
      <sz val="14"/>
      <name val="Times New Roman"/>
      <family val="1"/>
    </font>
    <font>
      <sz val="14"/>
      <name val="Times New Roman"/>
      <family val="1"/>
    </font>
    <font>
      <i/>
      <sz val="11"/>
      <name val="Times New Roman"/>
      <family val="1"/>
      <charset val="163"/>
    </font>
    <font>
      <b/>
      <sz val="11"/>
      <name val="Times New Roman"/>
      <family val="1"/>
      <charset val="163"/>
    </font>
    <font>
      <sz val="12"/>
      <name val="Times New Roman"/>
      <family val="1"/>
      <charset val="163"/>
    </font>
    <font>
      <i/>
      <sz val="12"/>
      <name val="Times New Roman"/>
      <family val="1"/>
      <charset val="163"/>
    </font>
    <font>
      <sz val="14"/>
      <name val=".VnTime"/>
      <family val="2"/>
    </font>
    <font>
      <sz val="11"/>
      <name val="Times New Roman"/>
      <family val="1"/>
      <charset val="163"/>
    </font>
    <font>
      <i/>
      <sz val="11"/>
      <name val="Times New Roman"/>
      <family val="1"/>
    </font>
    <font>
      <i/>
      <sz val="11"/>
      <color indexed="10"/>
      <name val="Times New Roman"/>
      <family val="1"/>
      <charset val="163"/>
    </font>
    <font>
      <sz val="10"/>
      <name val="Times New Roman"/>
      <family val="1"/>
    </font>
    <font>
      <i/>
      <sz val="10"/>
      <name val="Times New Roman"/>
      <family val="1"/>
    </font>
    <font>
      <b/>
      <sz val="12"/>
      <color indexed="8"/>
      <name val="Times New Roman"/>
      <family val="1"/>
    </font>
    <font>
      <sz val="12"/>
      <color indexed="8"/>
      <name val="Times New Roman"/>
      <family val="1"/>
    </font>
    <font>
      <sz val="12"/>
      <color rgb="FFFF0000"/>
      <name val="Times New Roman"/>
      <family val="1"/>
    </font>
    <font>
      <i/>
      <sz val="12"/>
      <name val="Times New Roman"/>
      <family val="1"/>
    </font>
    <font>
      <i/>
      <sz val="12"/>
      <color indexed="8"/>
      <name val="Times New Roman"/>
      <family val="1"/>
    </font>
    <font>
      <i/>
      <sz val="9"/>
      <name val="Times New Roman"/>
      <family val="1"/>
    </font>
    <font>
      <i/>
      <sz val="13"/>
      <name val="Times New Roman"/>
      <family val="1"/>
    </font>
    <font>
      <i/>
      <sz val="8"/>
      <name val="Times New Roman"/>
      <family val="1"/>
    </font>
    <font>
      <b/>
      <i/>
      <sz val="13"/>
      <name val="Times New Roman"/>
      <family val="1"/>
    </font>
    <font>
      <b/>
      <i/>
      <sz val="9"/>
      <name val="Times New Roman"/>
      <family val="1"/>
    </font>
    <font>
      <i/>
      <sz val="12"/>
      <name val=".VnTime"/>
      <family val="2"/>
    </font>
    <font>
      <b/>
      <sz val="9.5"/>
      <name val="Times New Roman"/>
      <family val="1"/>
    </font>
    <font>
      <sz val="11"/>
      <color theme="1"/>
      <name val="Times New Roman"/>
      <family val="1"/>
    </font>
    <font>
      <b/>
      <sz val="8"/>
      <color theme="1"/>
      <name val="Times New Roman"/>
      <family val="1"/>
    </font>
    <font>
      <sz val="8"/>
      <color theme="1"/>
      <name val="Times New Roman"/>
      <family val="1"/>
    </font>
    <font>
      <i/>
      <sz val="8"/>
      <color theme="1"/>
      <name val="Times New Roman"/>
      <family val="1"/>
    </font>
    <font>
      <i/>
      <sz val="8"/>
      <color theme="1"/>
      <name val="Calibri"/>
      <family val="2"/>
      <scheme val="minor"/>
    </font>
    <font>
      <b/>
      <sz val="8"/>
      <color indexed="8"/>
      <name val="Times New Roman"/>
      <family val="1"/>
    </font>
    <font>
      <sz val="8"/>
      <color theme="1"/>
      <name val="Times New Roman"/>
      <family val="1"/>
      <charset val="163"/>
    </font>
    <font>
      <sz val="8"/>
      <color theme="1"/>
      <name val="Calibri"/>
      <family val="2"/>
      <scheme val="minor"/>
    </font>
    <font>
      <b/>
      <i/>
      <sz val="11"/>
      <name val="Times New Roman"/>
      <family val="1"/>
    </font>
    <font>
      <sz val="9"/>
      <color theme="1"/>
      <name val="Times New Roman"/>
      <family val="1"/>
    </font>
    <font>
      <b/>
      <sz val="8"/>
      <name val="Times New Roman"/>
      <family val="1"/>
    </font>
    <font>
      <sz val="9"/>
      <color rgb="FFFF0000"/>
      <name val="Times New Roman"/>
      <family val="1"/>
    </font>
    <font>
      <b/>
      <sz val="10"/>
      <color theme="1"/>
      <name val="Times New Roman"/>
      <family val="1"/>
    </font>
    <font>
      <b/>
      <sz val="10"/>
      <color rgb="FFFF0000"/>
      <name val="Times New Roman"/>
      <family val="1"/>
    </font>
    <font>
      <sz val="10"/>
      <color theme="1"/>
      <name val="Times New Roman"/>
      <family val="1"/>
    </font>
    <font>
      <u/>
      <sz val="12"/>
      <color theme="10"/>
      <name val="Times New Roman"/>
      <family val="1"/>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23">
    <xf numFmtId="0" fontId="0" fillId="0" borderId="0"/>
    <xf numFmtId="164" fontId="4" fillId="0" borderId="0" applyFont="0" applyFill="0" applyBorder="0" applyAlignment="0" applyProtection="0"/>
    <xf numFmtId="0" fontId="7" fillId="0" borderId="0"/>
    <xf numFmtId="9" fontId="4" fillId="0" borderId="0" applyFont="0" applyFill="0" applyBorder="0" applyAlignment="0" applyProtection="0"/>
    <xf numFmtId="0" fontId="4" fillId="0" borderId="0"/>
    <xf numFmtId="0" fontId="3" fillId="0" borderId="0"/>
    <xf numFmtId="164" fontId="4" fillId="0" borderId="0" applyFont="0" applyFill="0" applyBorder="0" applyAlignment="0" applyProtection="0"/>
    <xf numFmtId="0" fontId="2" fillId="0" borderId="0"/>
    <xf numFmtId="0" fontId="17" fillId="0" borderId="0"/>
    <xf numFmtId="164" fontId="17" fillId="0" borderId="0" applyFont="0" applyFill="0" applyBorder="0" applyAlignment="0" applyProtection="0"/>
    <xf numFmtId="164"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0" fontId="4" fillId="0" borderId="0"/>
    <xf numFmtId="0" fontId="1" fillId="0" borderId="0"/>
    <xf numFmtId="0" fontId="1" fillId="0" borderId="0"/>
    <xf numFmtId="0" fontId="55" fillId="0" borderId="0" applyNumberFormat="0" applyFill="0" applyBorder="0" applyAlignment="0" applyProtection="0"/>
  </cellStyleXfs>
  <cellXfs count="629">
    <xf numFmtId="0" fontId="0" fillId="0" borderId="0" xfId="0"/>
    <xf numFmtId="49" fontId="0" fillId="0" borderId="0" xfId="0" applyNumberFormat="1"/>
    <xf numFmtId="49" fontId="6" fillId="0" borderId="0" xfId="0" applyNumberFormat="1" applyFont="1"/>
    <xf numFmtId="49" fontId="0" fillId="2" borderId="0" xfId="0" applyNumberFormat="1" applyFill="1"/>
    <xf numFmtId="49" fontId="0" fillId="2" borderId="0" xfId="0" applyNumberFormat="1" applyFill="1" applyAlignment="1">
      <alignment horizontal="center"/>
    </xf>
    <xf numFmtId="49" fontId="22" fillId="0" borderId="0" xfId="0" applyNumberFormat="1" applyFont="1"/>
    <xf numFmtId="49" fontId="17" fillId="0" borderId="0" xfId="0" applyNumberFormat="1" applyFont="1"/>
    <xf numFmtId="49" fontId="19" fillId="0" borderId="0" xfId="0" applyNumberFormat="1" applyFont="1"/>
    <xf numFmtId="49" fontId="23" fillId="0" borderId="0" xfId="0" applyNumberFormat="1" applyFont="1"/>
    <xf numFmtId="49" fontId="20" fillId="0" borderId="0" xfId="0" applyNumberFormat="1" applyFont="1"/>
    <xf numFmtId="49" fontId="25" fillId="0" borderId="0" xfId="0" applyNumberFormat="1" applyFont="1"/>
    <xf numFmtId="49" fontId="21" fillId="0" borderId="0" xfId="0" applyNumberFormat="1" applyFont="1"/>
    <xf numFmtId="49" fontId="6" fillId="0" borderId="0" xfId="0" applyNumberFormat="1" applyFont="1" applyAlignment="1">
      <alignment wrapText="1"/>
    </xf>
    <xf numFmtId="49" fontId="6" fillId="0" borderId="0" xfId="0" applyNumberFormat="1" applyFont="1" applyAlignment="1">
      <alignment horizontal="center" wrapText="1"/>
    </xf>
    <xf numFmtId="0" fontId="0" fillId="0" borderId="1" xfId="0" applyBorder="1"/>
    <xf numFmtId="0" fontId="0" fillId="0" borderId="1" xfId="0" applyBorder="1" applyAlignment="1">
      <alignment horizontal="right"/>
    </xf>
    <xf numFmtId="14" fontId="0" fillId="0" borderId="1" xfId="0" applyNumberFormat="1" applyBorder="1" applyAlignment="1">
      <alignment horizontal="right"/>
    </xf>
    <xf numFmtId="0" fontId="0" fillId="0" borderId="1" xfId="0" applyBorder="1" applyAlignment="1">
      <alignment wrapText="1"/>
    </xf>
    <xf numFmtId="0" fontId="5" fillId="5" borderId="1" xfId="0" applyFont="1" applyFill="1" applyBorder="1" applyAlignment="1">
      <alignment wrapText="1"/>
    </xf>
    <xf numFmtId="165" fontId="14" fillId="0" borderId="6" xfId="1" applyNumberFormat="1" applyFont="1" applyFill="1" applyBorder="1" applyAlignment="1">
      <alignment wrapText="1"/>
    </xf>
    <xf numFmtId="165" fontId="13" fillId="0" borderId="0" xfId="1" applyNumberFormat="1" applyFont="1" applyFill="1" applyAlignment="1"/>
    <xf numFmtId="165" fontId="14" fillId="0" borderId="0" xfId="6" applyNumberFormat="1" applyFont="1" applyFill="1" applyBorder="1" applyAlignment="1">
      <alignment wrapText="1"/>
    </xf>
    <xf numFmtId="165" fontId="13" fillId="0" borderId="0" xfId="6" applyNumberFormat="1" applyFont="1" applyFill="1" applyAlignment="1"/>
    <xf numFmtId="49" fontId="31" fillId="2" borderId="0" xfId="0" applyNumberFormat="1" applyFont="1" applyFill="1"/>
    <xf numFmtId="49" fontId="26" fillId="2" borderId="0" xfId="0" applyNumberFormat="1" applyFont="1" applyFill="1" applyAlignment="1">
      <alignment horizontal="center" vertical="center"/>
    </xf>
    <xf numFmtId="165" fontId="14" fillId="0" borderId="0" xfId="6" applyNumberFormat="1" applyFont="1" applyFill="1" applyBorder="1" applyAlignment="1">
      <alignment horizontal="center" wrapText="1"/>
    </xf>
    <xf numFmtId="49" fontId="0" fillId="4" borderId="0" xfId="0" applyNumberFormat="1" applyFill="1" applyProtection="1">
      <protection locked="0"/>
    </xf>
    <xf numFmtId="49" fontId="0" fillId="4" borderId="0" xfId="0" applyNumberFormat="1" applyFill="1"/>
    <xf numFmtId="49" fontId="0" fillId="4" borderId="0" xfId="0" applyNumberFormat="1" applyFill="1" applyAlignment="1">
      <alignment horizontal="center"/>
    </xf>
    <xf numFmtId="49" fontId="31" fillId="4" borderId="0" xfId="0" applyNumberFormat="1" applyFont="1" applyFill="1"/>
    <xf numFmtId="49" fontId="14" fillId="4" borderId="0" xfId="0" applyNumberFormat="1" applyFont="1" applyFill="1"/>
    <xf numFmtId="49" fontId="6" fillId="4" borderId="0" xfId="0" applyNumberFormat="1" applyFont="1" applyFill="1" applyAlignment="1">
      <alignment wrapText="1"/>
    </xf>
    <xf numFmtId="49" fontId="0" fillId="4" borderId="0" xfId="0" applyNumberFormat="1" applyFill="1" applyAlignment="1">
      <alignment horizontal="center" vertical="center"/>
    </xf>
    <xf numFmtId="49" fontId="18" fillId="0" borderId="0" xfId="0" applyNumberFormat="1" applyFont="1"/>
    <xf numFmtId="49" fontId="9" fillId="4" borderId="1" xfId="0" applyNumberFormat="1" applyFont="1" applyFill="1" applyBorder="1" applyAlignment="1" applyProtection="1">
      <alignment horizontal="left" wrapText="1"/>
      <protection locked="0"/>
    </xf>
    <xf numFmtId="165" fontId="10" fillId="0" borderId="1" xfId="1" applyNumberFormat="1" applyFont="1" applyFill="1" applyBorder="1" applyAlignment="1" applyProtection="1">
      <alignment horizontal="center"/>
      <protection locked="0"/>
    </xf>
    <xf numFmtId="165" fontId="6" fillId="0" borderId="1" xfId="1" applyNumberFormat="1" applyFont="1" applyFill="1" applyBorder="1" applyAlignment="1" applyProtection="1">
      <alignment horizontal="center"/>
      <protection locked="0"/>
    </xf>
    <xf numFmtId="165" fontId="11" fillId="0" borderId="1"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9" fillId="0" borderId="4" xfId="1" applyNumberFormat="1" applyFont="1" applyFill="1" applyBorder="1" applyAlignment="1">
      <alignment vertical="center" wrapText="1"/>
    </xf>
    <xf numFmtId="165" fontId="13" fillId="0" borderId="1" xfId="1" applyNumberFormat="1" applyFont="1" applyFill="1" applyBorder="1" applyAlignment="1" applyProtection="1">
      <alignment horizontal="center" wrapText="1"/>
    </xf>
    <xf numFmtId="49" fontId="6" fillId="4" borderId="1" xfId="0" applyNumberFormat="1" applyFont="1" applyFill="1" applyBorder="1" applyAlignment="1" applyProtection="1">
      <alignment wrapText="1"/>
      <protection locked="0"/>
    </xf>
    <xf numFmtId="49" fontId="9" fillId="4" borderId="2" xfId="0" applyNumberFormat="1" applyFont="1" applyFill="1" applyBorder="1" applyAlignment="1" applyProtection="1">
      <alignment horizontal="left" wrapText="1"/>
      <protection locked="0"/>
    </xf>
    <xf numFmtId="165" fontId="9" fillId="0" borderId="1" xfId="1" applyNumberFormat="1" applyFont="1" applyFill="1" applyBorder="1" applyAlignment="1" applyProtection="1">
      <alignment horizontal="left" wrapText="1"/>
    </xf>
    <xf numFmtId="165" fontId="6" fillId="4" borderId="1" xfId="1" applyNumberFormat="1" applyFont="1" applyFill="1" applyBorder="1" applyAlignment="1" applyProtection="1">
      <alignment wrapText="1"/>
      <protection locked="0"/>
    </xf>
    <xf numFmtId="165" fontId="13" fillId="0" borderId="0" xfId="1" applyNumberFormat="1" applyFont="1" applyFill="1" applyBorder="1" applyAlignment="1" applyProtection="1">
      <alignment horizontal="center" wrapText="1"/>
    </xf>
    <xf numFmtId="165" fontId="9" fillId="0" borderId="0" xfId="1" applyNumberFormat="1" applyFont="1" applyFill="1" applyBorder="1" applyAlignment="1" applyProtection="1">
      <alignment horizontal="left" wrapText="1"/>
    </xf>
    <xf numFmtId="165" fontId="6" fillId="0" borderId="0" xfId="1" applyNumberFormat="1" applyFont="1" applyBorder="1" applyAlignment="1">
      <alignment wrapText="1"/>
    </xf>
    <xf numFmtId="49" fontId="6" fillId="4" borderId="0" xfId="0" applyNumberFormat="1" applyFont="1" applyFill="1" applyAlignment="1" applyProtection="1">
      <alignment wrapText="1"/>
      <protection locked="0"/>
    </xf>
    <xf numFmtId="49" fontId="9" fillId="4" borderId="0" xfId="0" applyNumberFormat="1" applyFont="1" applyFill="1" applyAlignment="1" applyProtection="1">
      <alignment horizontal="left" wrapText="1"/>
      <protection locked="0"/>
    </xf>
    <xf numFmtId="165" fontId="6" fillId="4" borderId="0" xfId="1" applyNumberFormat="1" applyFont="1" applyFill="1" applyBorder="1" applyAlignment="1" applyProtection="1">
      <alignment wrapText="1"/>
      <protection locked="0"/>
    </xf>
    <xf numFmtId="165" fontId="0" fillId="0" borderId="0" xfId="1" applyNumberFormat="1" applyFont="1"/>
    <xf numFmtId="165" fontId="15" fillId="0" borderId="4" xfId="1" applyNumberFormat="1" applyFont="1" applyFill="1" applyBorder="1" applyAlignment="1" applyProtection="1">
      <alignment wrapText="1"/>
      <protection locked="0"/>
    </xf>
    <xf numFmtId="165" fontId="15" fillId="0" borderId="1" xfId="1" applyNumberFormat="1" applyFont="1" applyFill="1" applyBorder="1" applyAlignment="1" applyProtection="1">
      <alignment horizontal="center"/>
      <protection locked="0"/>
    </xf>
    <xf numFmtId="165" fontId="15" fillId="0" borderId="1" xfId="1" applyNumberFormat="1" applyFont="1" applyFill="1" applyBorder="1" applyAlignment="1" applyProtection="1">
      <alignment horizontal="center"/>
    </xf>
    <xf numFmtId="3" fontId="0" fillId="4" borderId="0" xfId="0" applyNumberFormat="1" applyFill="1"/>
    <xf numFmtId="3" fontId="0" fillId="4" borderId="0" xfId="0" applyNumberFormat="1" applyFill="1" applyAlignment="1">
      <alignment horizontal="center"/>
    </xf>
    <xf numFmtId="49" fontId="15" fillId="0" borderId="1" xfId="0" applyNumberFormat="1" applyFont="1" applyFill="1" applyBorder="1" applyProtection="1">
      <protection locked="0"/>
    </xf>
    <xf numFmtId="3" fontId="0" fillId="2" borderId="0" xfId="0" applyNumberFormat="1" applyFill="1" applyAlignment="1">
      <alignment horizontal="center"/>
    </xf>
    <xf numFmtId="3" fontId="0" fillId="2" borderId="0" xfId="0" applyNumberFormat="1" applyFill="1"/>
    <xf numFmtId="3" fontId="26" fillId="0" borderId="0" xfId="1" applyNumberFormat="1" applyFont="1" applyFill="1" applyBorder="1" applyProtection="1">
      <protection locked="0"/>
    </xf>
    <xf numFmtId="3" fontId="26" fillId="0" borderId="0" xfId="1" applyNumberFormat="1" applyFont="1" applyFill="1" applyBorder="1"/>
    <xf numFmtId="165" fontId="11" fillId="0" borderId="16" xfId="1" applyNumberFormat="1" applyFont="1" applyFill="1" applyBorder="1" applyAlignment="1">
      <alignment horizontal="center" vertical="center" wrapText="1"/>
    </xf>
    <xf numFmtId="165" fontId="13" fillId="0" borderId="0" xfId="1" applyNumberFormat="1" applyFont="1" applyFill="1" applyAlignment="1" applyProtection="1">
      <alignment horizontal="center" wrapText="1"/>
    </xf>
    <xf numFmtId="164" fontId="13" fillId="0" borderId="0" xfId="1" applyFont="1" applyFill="1" applyAlignment="1" applyProtection="1">
      <alignment horizontal="center" wrapText="1"/>
    </xf>
    <xf numFmtId="165" fontId="13" fillId="0" borderId="0" xfId="1" applyNumberFormat="1" applyFont="1" applyFill="1" applyAlignment="1">
      <alignment horizontal="center"/>
    </xf>
    <xf numFmtId="165" fontId="13" fillId="0" borderId="0" xfId="6" applyNumberFormat="1" applyFont="1" applyFill="1" applyAlignment="1">
      <alignment horizontal="center"/>
    </xf>
    <xf numFmtId="0" fontId="5" fillId="0" borderId="0" xfId="0" applyFont="1" applyFill="1" applyAlignment="1">
      <alignment vertical="center"/>
    </xf>
    <xf numFmtId="3" fontId="5" fillId="0" borderId="0" xfId="0" applyNumberFormat="1" applyFont="1" applyFill="1" applyAlignment="1">
      <alignment vertical="center"/>
    </xf>
    <xf numFmtId="0" fontId="0" fillId="0" borderId="0" xfId="0" applyFill="1"/>
    <xf numFmtId="165" fontId="0" fillId="0" borderId="0" xfId="0" applyNumberFormat="1" applyFill="1"/>
    <xf numFmtId="3" fontId="0" fillId="0" borderId="0" xfId="0" applyNumberFormat="1" applyFill="1"/>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3" fontId="0" fillId="0" borderId="0" xfId="0" applyNumberFormat="1" applyFill="1" applyBorder="1"/>
    <xf numFmtId="165" fontId="26" fillId="0" borderId="1" xfId="1" applyNumberFormat="1" applyFont="1" applyFill="1" applyBorder="1" applyAlignment="1" applyProtection="1">
      <alignment horizontal="left"/>
      <protection locked="0"/>
    </xf>
    <xf numFmtId="3" fontId="26" fillId="0" borderId="1" xfId="0" applyNumberFormat="1" applyFont="1" applyFill="1" applyBorder="1" applyAlignment="1" applyProtection="1">
      <alignment horizontal="center"/>
      <protection locked="0"/>
    </xf>
    <xf numFmtId="49" fontId="26" fillId="0" borderId="1" xfId="0" applyNumberFormat="1" applyFont="1" applyFill="1" applyBorder="1" applyAlignment="1" applyProtection="1">
      <alignment horizontal="left"/>
      <protection locked="0"/>
    </xf>
    <xf numFmtId="3" fontId="26" fillId="0" borderId="0" xfId="0" applyNumberFormat="1" applyFont="1" applyFill="1"/>
    <xf numFmtId="165" fontId="11" fillId="0" borderId="0" xfId="0" applyNumberFormat="1" applyFont="1" applyFill="1"/>
    <xf numFmtId="165" fontId="50" fillId="0" borderId="4" xfId="1" applyNumberFormat="1" applyFont="1" applyFill="1" applyBorder="1" applyAlignment="1">
      <alignment vertical="center" wrapText="1"/>
    </xf>
    <xf numFmtId="49" fontId="0" fillId="0" borderId="0" xfId="0" applyNumberFormat="1" applyFill="1" applyProtection="1">
      <protection locked="0"/>
    </xf>
    <xf numFmtId="49" fontId="5" fillId="0" borderId="0" xfId="0" applyNumberFormat="1" applyFont="1" applyFill="1" applyProtection="1">
      <protection locked="0"/>
    </xf>
    <xf numFmtId="1" fontId="15" fillId="0" borderId="0" xfId="0" applyNumberFormat="1" applyFont="1" applyFill="1" applyAlignment="1" applyProtection="1">
      <alignment horizontal="center"/>
      <protection locked="0"/>
    </xf>
    <xf numFmtId="1" fontId="0" fillId="0" borderId="0" xfId="0" applyNumberFormat="1" applyFill="1" applyProtection="1">
      <protection locked="0"/>
    </xf>
    <xf numFmtId="49" fontId="0" fillId="0" borderId="0" xfId="0" applyNumberFormat="1" applyFill="1" applyAlignment="1" applyProtection="1">
      <alignment horizontal="center"/>
      <protection locked="0"/>
    </xf>
    <xf numFmtId="49" fontId="26" fillId="0" borderId="0" xfId="0" applyNumberFormat="1" applyFont="1" applyFill="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wrapText="1"/>
      <protection locked="0"/>
    </xf>
    <xf numFmtId="49" fontId="12" fillId="0" borderId="2" xfId="0" applyNumberFormat="1" applyFont="1" applyFill="1" applyBorder="1" applyAlignment="1" applyProtection="1">
      <alignment wrapText="1"/>
      <protection locked="0"/>
    </xf>
    <xf numFmtId="10" fontId="15" fillId="0" borderId="1" xfId="3" applyNumberFormat="1" applyFont="1" applyFill="1" applyBorder="1" applyAlignment="1" applyProtection="1">
      <alignment horizontal="center"/>
    </xf>
    <xf numFmtId="165" fontId="0" fillId="0" borderId="1" xfId="1" applyNumberFormat="1" applyFont="1" applyFill="1" applyBorder="1" applyProtection="1">
      <protection locked="0"/>
    </xf>
    <xf numFmtId="49" fontId="12" fillId="0" borderId="1" xfId="0" applyNumberFormat="1" applyFont="1" applyFill="1" applyBorder="1" applyAlignment="1" applyProtection="1">
      <alignment horizontal="center" wrapText="1"/>
      <protection locked="0"/>
    </xf>
    <xf numFmtId="49" fontId="12" fillId="0" borderId="2" xfId="0" applyNumberFormat="1" applyFont="1" applyFill="1" applyBorder="1" applyAlignment="1" applyProtection="1">
      <alignment horizontal="left" wrapText="1"/>
      <protection locked="0"/>
    </xf>
    <xf numFmtId="165" fontId="15" fillId="0" borderId="15" xfId="1" applyNumberFormat="1" applyFont="1" applyFill="1" applyBorder="1" applyAlignment="1" applyProtection="1">
      <alignment horizontal="center"/>
    </xf>
    <xf numFmtId="0" fontId="15" fillId="0" borderId="1" xfId="0" applyFont="1" applyFill="1" applyBorder="1" applyAlignment="1" applyProtection="1">
      <alignment horizontal="center"/>
      <protection locked="0"/>
    </xf>
    <xf numFmtId="165" fontId="15" fillId="0" borderId="15" xfId="1" applyNumberFormat="1" applyFont="1" applyFill="1" applyBorder="1" applyAlignment="1" applyProtection="1">
      <alignment horizontal="center"/>
      <protection locked="0"/>
    </xf>
    <xf numFmtId="49" fontId="15" fillId="0" borderId="2" xfId="0" applyNumberFormat="1" applyFont="1" applyFill="1" applyBorder="1" applyProtection="1">
      <protection locked="0"/>
    </xf>
    <xf numFmtId="49" fontId="15" fillId="0" borderId="2" xfId="0" applyNumberFormat="1" applyFont="1" applyFill="1" applyBorder="1" applyAlignment="1" applyProtection="1">
      <alignment wrapText="1"/>
      <protection locked="0"/>
    </xf>
    <xf numFmtId="49" fontId="12" fillId="0" borderId="1" xfId="0" applyNumberFormat="1" applyFont="1" applyFill="1" applyBorder="1" applyAlignment="1" applyProtection="1">
      <alignment horizontal="center"/>
      <protection locked="0"/>
    </xf>
    <xf numFmtId="49" fontId="12" fillId="0" borderId="1" xfId="0" applyNumberFormat="1" applyFont="1" applyFill="1" applyBorder="1" applyProtection="1">
      <protection locked="0"/>
    </xf>
    <xf numFmtId="165" fontId="15" fillId="0" borderId="15" xfId="1" applyNumberFormat="1" applyFont="1" applyFill="1" applyBorder="1" applyAlignment="1" applyProtection="1">
      <alignment wrapText="1"/>
      <protection locked="0"/>
    </xf>
    <xf numFmtId="49" fontId="34" fillId="0" borderId="0" xfId="0" applyNumberFormat="1" applyFont="1" applyFill="1" applyAlignment="1">
      <alignment wrapText="1"/>
    </xf>
    <xf numFmtId="49" fontId="31" fillId="0" borderId="0" xfId="0" applyNumberFormat="1" applyFont="1" applyFill="1"/>
    <xf numFmtId="49" fontId="31" fillId="0" borderId="0" xfId="0" applyNumberFormat="1" applyFont="1" applyFill="1" applyProtection="1">
      <protection locked="0"/>
    </xf>
    <xf numFmtId="49" fontId="14" fillId="0" borderId="0" xfId="0" applyNumberFormat="1" applyFont="1" applyFill="1" applyAlignment="1">
      <alignment wrapText="1"/>
    </xf>
    <xf numFmtId="49" fontId="0" fillId="0" borderId="0" xfId="0" applyNumberFormat="1" applyFill="1" applyAlignment="1">
      <alignment horizontal="center"/>
    </xf>
    <xf numFmtId="49" fontId="14" fillId="0" borderId="0" xfId="0" applyNumberFormat="1" applyFont="1" applyFill="1"/>
    <xf numFmtId="49" fontId="0" fillId="0" borderId="0" xfId="0" applyNumberFormat="1" applyFill="1"/>
    <xf numFmtId="49" fontId="30" fillId="0" borderId="0" xfId="0" applyNumberFormat="1" applyFont="1" applyFill="1"/>
    <xf numFmtId="49" fontId="6" fillId="0" borderId="0" xfId="0" applyNumberFormat="1" applyFont="1" applyFill="1" applyAlignment="1">
      <alignment wrapText="1"/>
    </xf>
    <xf numFmtId="165" fontId="6" fillId="0" borderId="0" xfId="1" applyNumberFormat="1" applyFont="1" applyFill="1" applyBorder="1" applyAlignment="1">
      <alignment wrapText="1"/>
    </xf>
    <xf numFmtId="49" fontId="9" fillId="0" borderId="2" xfId="0" applyNumberFormat="1" applyFont="1" applyFill="1" applyBorder="1" applyAlignment="1" applyProtection="1">
      <alignment horizontal="left" wrapText="1"/>
      <protection locked="0"/>
    </xf>
    <xf numFmtId="49" fontId="6" fillId="0" borderId="1" xfId="0" applyNumberFormat="1" applyFont="1" applyFill="1" applyBorder="1" applyAlignment="1" applyProtection="1">
      <alignment wrapText="1"/>
      <protection locked="0"/>
    </xf>
    <xf numFmtId="165" fontId="6" fillId="0" borderId="1" xfId="1" applyNumberFormat="1" applyFont="1" applyFill="1" applyBorder="1" applyAlignment="1" applyProtection="1">
      <alignment wrapText="1"/>
      <protection locked="0"/>
    </xf>
    <xf numFmtId="165" fontId="22" fillId="0" borderId="0" xfId="1" applyNumberFormat="1" applyFont="1" applyFill="1"/>
    <xf numFmtId="49" fontId="9" fillId="0" borderId="1" xfId="0" applyNumberFormat="1" applyFont="1" applyFill="1" applyBorder="1" applyAlignment="1">
      <alignment horizontal="center" wrapText="1"/>
    </xf>
    <xf numFmtId="0" fontId="12" fillId="0" borderId="1" xfId="0" applyFont="1" applyFill="1" applyBorder="1" applyAlignment="1">
      <alignment horizontal="center" wrapText="1"/>
    </xf>
    <xf numFmtId="49" fontId="10" fillId="0" borderId="1" xfId="0" applyNumberFormat="1" applyFont="1" applyFill="1" applyBorder="1" applyAlignment="1">
      <alignment horizontal="center"/>
    </xf>
    <xf numFmtId="49" fontId="10" fillId="0" borderId="1" xfId="0" applyNumberFormat="1" applyFont="1" applyFill="1" applyBorder="1" applyAlignment="1">
      <alignment horizontal="justify"/>
    </xf>
    <xf numFmtId="165" fontId="6" fillId="0" borderId="1" xfId="1" applyNumberFormat="1" applyFont="1" applyFill="1" applyBorder="1"/>
    <xf numFmtId="49" fontId="6" fillId="0" borderId="1" xfId="0" applyNumberFormat="1" applyFont="1" applyFill="1" applyBorder="1" applyAlignment="1">
      <alignment horizontal="center"/>
    </xf>
    <xf numFmtId="49" fontId="6" fillId="0" borderId="1" xfId="0" applyNumberFormat="1" applyFont="1" applyFill="1" applyBorder="1" applyAlignment="1">
      <alignment horizontal="justify"/>
    </xf>
    <xf numFmtId="165" fontId="6" fillId="0" borderId="0" xfId="1" applyNumberFormat="1" applyFont="1" applyFill="1"/>
    <xf numFmtId="165" fontId="6" fillId="0" borderId="15" xfId="1" applyNumberFormat="1" applyFont="1" applyFill="1" applyBorder="1" applyAlignment="1" applyProtection="1">
      <alignment horizontal="center"/>
      <protection locked="0"/>
    </xf>
    <xf numFmtId="165" fontId="25" fillId="0" borderId="0" xfId="1" applyNumberFormat="1" applyFont="1" applyFill="1"/>
    <xf numFmtId="165" fontId="23" fillId="0" borderId="0" xfId="1" applyNumberFormat="1" applyFont="1" applyFill="1"/>
    <xf numFmtId="165" fontId="20" fillId="0" borderId="0" xfId="1" applyNumberFormat="1" applyFont="1" applyFill="1"/>
    <xf numFmtId="165" fontId="18" fillId="0" borderId="0" xfId="1" applyNumberFormat="1" applyFont="1" applyFill="1"/>
    <xf numFmtId="165" fontId="21" fillId="0" borderId="0" xfId="1" applyNumberFormat="1" applyFont="1" applyFill="1"/>
    <xf numFmtId="49" fontId="5" fillId="0" borderId="0" xfId="0" applyNumberFormat="1" applyFont="1" applyFill="1"/>
    <xf numFmtId="1" fontId="15" fillId="0" borderId="0" xfId="0" applyNumberFormat="1" applyFont="1" applyFill="1" applyAlignment="1">
      <alignment horizontal="center"/>
    </xf>
    <xf numFmtId="1" fontId="0" fillId="0" borderId="0" xfId="0" applyNumberFormat="1" applyFill="1"/>
    <xf numFmtId="49" fontId="9"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wrapText="1"/>
    </xf>
    <xf numFmtId="49" fontId="12" fillId="0" borderId="2" xfId="0" applyNumberFormat="1" applyFont="1" applyFill="1" applyBorder="1" applyAlignment="1">
      <alignment wrapText="1"/>
    </xf>
    <xf numFmtId="10" fontId="15" fillId="0" borderId="1" xfId="3" applyNumberFormat="1" applyFont="1" applyFill="1" applyBorder="1" applyAlignment="1" applyProtection="1">
      <alignment horizontal="center"/>
      <protection locked="0"/>
    </xf>
    <xf numFmtId="49" fontId="12" fillId="0" borderId="1" xfId="0" applyNumberFormat="1" applyFont="1" applyFill="1" applyBorder="1" applyAlignment="1">
      <alignment horizontal="center" wrapText="1"/>
    </xf>
    <xf numFmtId="49" fontId="12" fillId="0" borderId="2" xfId="0" applyNumberFormat="1" applyFont="1" applyFill="1" applyBorder="1" applyAlignment="1">
      <alignment horizontal="left" wrapText="1"/>
    </xf>
    <xf numFmtId="49" fontId="15" fillId="0" borderId="1" xfId="0" applyNumberFormat="1" applyFont="1" applyFill="1" applyBorder="1" applyAlignment="1">
      <alignment horizontal="center"/>
    </xf>
    <xf numFmtId="165" fontId="51" fillId="0" borderId="15" xfId="1" applyNumberFormat="1" applyFont="1" applyFill="1" applyBorder="1" applyAlignment="1" applyProtection="1">
      <alignment horizontal="center"/>
      <protection locked="0"/>
    </xf>
    <xf numFmtId="49" fontId="12" fillId="0" borderId="1" xfId="0" applyNumberFormat="1" applyFont="1" applyFill="1" applyBorder="1" applyAlignment="1">
      <alignment horizontal="center"/>
    </xf>
    <xf numFmtId="49" fontId="15" fillId="0" borderId="1" xfId="0" applyNumberFormat="1" applyFont="1" applyFill="1" applyBorder="1" applyAlignment="1" applyProtection="1">
      <alignment horizontal="center"/>
      <protection locked="0"/>
    </xf>
    <xf numFmtId="49" fontId="22" fillId="0" borderId="0" xfId="0" applyNumberFormat="1" applyFont="1" applyFill="1"/>
    <xf numFmtId="49" fontId="10" fillId="0" borderId="1" xfId="0" applyNumberFormat="1" applyFont="1" applyFill="1" applyBorder="1" applyAlignment="1">
      <alignment horizontal="center" wrapText="1"/>
    </xf>
    <xf numFmtId="49" fontId="17" fillId="0" borderId="0" xfId="0" applyNumberFormat="1" applyFont="1" applyFill="1"/>
    <xf numFmtId="49" fontId="6" fillId="0" borderId="0" xfId="0" applyNumberFormat="1" applyFont="1" applyFill="1"/>
    <xf numFmtId="49" fontId="25" fillId="0" borderId="0" xfId="0" applyNumberFormat="1" applyFont="1" applyFill="1"/>
    <xf numFmtId="49" fontId="19" fillId="0" borderId="0" xfId="0" applyNumberFormat="1" applyFont="1" applyFill="1"/>
    <xf numFmtId="49" fontId="23" fillId="0" borderId="0" xfId="0" applyNumberFormat="1" applyFont="1" applyFill="1"/>
    <xf numFmtId="165" fontId="24" fillId="0" borderId="1" xfId="1" applyNumberFormat="1" applyFont="1" applyFill="1" applyBorder="1" applyAlignment="1" applyProtection="1">
      <alignment horizontal="center"/>
      <protection locked="0"/>
    </xf>
    <xf numFmtId="49" fontId="19" fillId="0" borderId="1" xfId="0" applyNumberFormat="1" applyFont="1" applyFill="1" applyBorder="1" applyAlignment="1">
      <alignment horizontal="center"/>
    </xf>
    <xf numFmtId="49" fontId="19" fillId="0" borderId="1" xfId="0" applyNumberFormat="1" applyFont="1" applyFill="1" applyBorder="1" applyAlignment="1">
      <alignment horizontal="justify"/>
    </xf>
    <xf numFmtId="49" fontId="23" fillId="0" borderId="1" xfId="0" applyNumberFormat="1" applyFont="1" applyFill="1" applyBorder="1" applyAlignment="1">
      <alignment horizontal="center"/>
    </xf>
    <xf numFmtId="49" fontId="23" fillId="0" borderId="1" xfId="0" applyNumberFormat="1" applyFont="1" applyFill="1" applyBorder="1" applyAlignment="1">
      <alignment horizontal="justify"/>
    </xf>
    <xf numFmtId="165" fontId="48" fillId="0" borderId="1" xfId="1" applyNumberFormat="1" applyFont="1" applyFill="1" applyBorder="1" applyAlignment="1" applyProtection="1">
      <alignment horizontal="center"/>
      <protection locked="0"/>
    </xf>
    <xf numFmtId="49" fontId="26" fillId="0" borderId="0" xfId="0" applyNumberFormat="1" applyFont="1" applyFill="1" applyAlignment="1">
      <alignment horizontal="center" vertical="center"/>
    </xf>
    <xf numFmtId="49" fontId="12" fillId="0" borderId="1" xfId="0" applyNumberFormat="1" applyFont="1" applyFill="1" applyBorder="1" applyAlignment="1">
      <alignment horizontal="left" wrapText="1"/>
    </xf>
    <xf numFmtId="165" fontId="11" fillId="0" borderId="1" xfId="1" applyNumberFormat="1" applyFont="1" applyFill="1" applyBorder="1" applyAlignment="1" applyProtection="1">
      <alignment horizontal="center"/>
    </xf>
    <xf numFmtId="165" fontId="11" fillId="0" borderId="1" xfId="1" applyNumberFormat="1" applyFont="1" applyFill="1" applyBorder="1" applyAlignment="1" applyProtection="1">
      <alignment horizontal="center"/>
      <protection locked="0"/>
    </xf>
    <xf numFmtId="165" fontId="11" fillId="0" borderId="15" xfId="1" applyNumberFormat="1" applyFont="1" applyFill="1" applyBorder="1" applyAlignment="1" applyProtection="1">
      <alignment horizontal="center" wrapText="1"/>
    </xf>
    <xf numFmtId="165" fontId="11" fillId="0" borderId="15" xfId="1" applyNumberFormat="1" applyFont="1" applyFill="1" applyBorder="1" applyAlignment="1" applyProtection="1">
      <alignment horizontal="center"/>
      <protection locked="0"/>
    </xf>
    <xf numFmtId="10" fontId="11" fillId="0" borderId="1" xfId="1" applyNumberFormat="1" applyFont="1" applyFill="1" applyBorder="1" applyAlignment="1" applyProtection="1">
      <alignment horizontal="center"/>
      <protection locked="0"/>
    </xf>
    <xf numFmtId="165" fontId="11" fillId="0" borderId="15" xfId="1" applyNumberFormat="1" applyFont="1" applyFill="1" applyBorder="1" applyAlignment="1" applyProtection="1">
      <alignment horizontal="center"/>
    </xf>
    <xf numFmtId="49" fontId="15" fillId="0" borderId="1" xfId="0" applyNumberFormat="1" applyFont="1" applyFill="1" applyBorder="1"/>
    <xf numFmtId="49" fontId="34" fillId="0" borderId="6" xfId="0" applyNumberFormat="1" applyFont="1" applyFill="1" applyBorder="1" applyAlignment="1">
      <alignment wrapText="1"/>
    </xf>
    <xf numFmtId="49" fontId="34" fillId="0" borderId="6" xfId="0" applyNumberFormat="1" applyFont="1" applyFill="1" applyBorder="1" applyAlignment="1">
      <alignment vertical="center" wrapText="1"/>
    </xf>
    <xf numFmtId="165" fontId="0" fillId="0" borderId="0" xfId="1" applyNumberFormat="1" applyFont="1" applyFill="1" applyBorder="1" applyProtection="1">
      <protection locked="0"/>
    </xf>
    <xf numFmtId="49" fontId="14" fillId="0" borderId="0" xfId="0" applyNumberFormat="1" applyFont="1" applyFill="1" applyAlignment="1">
      <alignment vertical="center" wrapText="1"/>
    </xf>
    <xf numFmtId="49" fontId="6" fillId="0" borderId="0" xfId="0" applyNumberFormat="1" applyFont="1" applyFill="1" applyAlignment="1">
      <alignment horizontal="center" wrapText="1"/>
    </xf>
    <xf numFmtId="0" fontId="0" fillId="0" borderId="0" xfId="0" applyFill="1" applyAlignment="1">
      <alignment horizontal="center"/>
    </xf>
    <xf numFmtId="49" fontId="31" fillId="0" borderId="7" xfId="0" applyNumberFormat="1" applyFont="1" applyFill="1" applyBorder="1"/>
    <xf numFmtId="0" fontId="16" fillId="0" borderId="0" xfId="0" applyFont="1" applyFill="1" applyAlignment="1">
      <alignment horizontal="justify" vertical="center"/>
    </xf>
    <xf numFmtId="1" fontId="0" fillId="0" borderId="0" xfId="0" applyNumberFormat="1" applyFill="1" applyAlignment="1">
      <alignment horizontal="center"/>
    </xf>
    <xf numFmtId="0" fontId="17" fillId="0" borderId="0" xfId="0" applyFont="1" applyFill="1" applyAlignment="1">
      <alignment horizontal="justify" vertical="center"/>
    </xf>
    <xf numFmtId="0" fontId="26" fillId="0" borderId="9" xfId="0" applyFont="1" applyFill="1" applyBorder="1" applyAlignment="1">
      <alignment horizontal="center" vertical="center" wrapText="1"/>
    </xf>
    <xf numFmtId="49" fontId="9" fillId="0" borderId="1" xfId="0" applyNumberFormat="1" applyFont="1" applyFill="1" applyBorder="1" applyProtection="1">
      <protection locked="0"/>
    </xf>
    <xf numFmtId="165" fontId="26" fillId="0" borderId="1" xfId="1" applyNumberFormat="1" applyFont="1" applyFill="1" applyBorder="1" applyAlignment="1" applyProtection="1">
      <alignment horizontal="center"/>
      <protection locked="0"/>
    </xf>
    <xf numFmtId="2" fontId="0" fillId="0" borderId="0" xfId="0" applyNumberFormat="1" applyFill="1" applyProtection="1">
      <protection locked="0"/>
    </xf>
    <xf numFmtId="49" fontId="38" fillId="0" borderId="0" xfId="0" applyNumberFormat="1" applyFont="1" applyFill="1"/>
    <xf numFmtId="165" fontId="13" fillId="0" borderId="0" xfId="1" applyNumberFormat="1" applyFont="1" applyFill="1"/>
    <xf numFmtId="49" fontId="0" fillId="0" borderId="0" xfId="0" applyNumberFormat="1" applyFill="1" applyAlignment="1">
      <alignment horizontal="left"/>
    </xf>
    <xf numFmtId="49" fontId="26" fillId="0" borderId="0" xfId="0" applyNumberFormat="1" applyFont="1" applyFill="1"/>
    <xf numFmtId="165" fontId="26" fillId="0" borderId="1" xfId="1" applyNumberFormat="1" applyFont="1" applyFill="1" applyBorder="1" applyAlignment="1">
      <alignment horizontal="center" vertical="center"/>
    </xf>
    <xf numFmtId="165" fontId="0" fillId="0" borderId="0" xfId="1" applyNumberFormat="1" applyFont="1" applyFill="1"/>
    <xf numFmtId="49" fontId="9" fillId="0" borderId="2" xfId="0" applyNumberFormat="1" applyFont="1" applyFill="1" applyBorder="1" applyAlignment="1" applyProtection="1">
      <alignment wrapText="1"/>
      <protection locked="0"/>
    </xf>
    <xf numFmtId="165" fontId="34" fillId="0" borderId="6" xfId="1" applyNumberFormat="1" applyFont="1" applyFill="1" applyBorder="1" applyAlignment="1">
      <alignment wrapText="1"/>
    </xf>
    <xf numFmtId="165" fontId="34" fillId="0" borderId="0" xfId="1" applyNumberFormat="1" applyFont="1" applyFill="1" applyBorder="1" applyAlignment="1">
      <alignment wrapText="1"/>
    </xf>
    <xf numFmtId="165" fontId="13" fillId="0" borderId="0" xfId="1" applyNumberFormat="1" applyFont="1" applyFill="1" applyBorder="1" applyAlignment="1"/>
    <xf numFmtId="165" fontId="13" fillId="0" borderId="0" xfId="1" applyNumberFormat="1" applyFont="1" applyFill="1" applyBorder="1"/>
    <xf numFmtId="164" fontId="0" fillId="0" borderId="0" xfId="12" applyFont="1" applyFill="1" applyBorder="1" applyAlignment="1" applyProtection="1">
      <alignment horizontal="left" vertical="top" wrapText="1"/>
      <protection locked="0"/>
    </xf>
    <xf numFmtId="0" fontId="4" fillId="0" borderId="0" xfId="11" applyFill="1" applyProtection="1">
      <protection locked="0"/>
    </xf>
    <xf numFmtId="0" fontId="4" fillId="0" borderId="0" xfId="11" applyFill="1"/>
    <xf numFmtId="0" fontId="4" fillId="0" borderId="0" xfId="11" applyFill="1" applyAlignment="1" applyProtection="1">
      <alignment wrapText="1"/>
      <protection locked="0"/>
    </xf>
    <xf numFmtId="49" fontId="27" fillId="0" borderId="0" xfId="11" applyNumberFormat="1" applyFont="1" applyFill="1" applyAlignment="1" applyProtection="1">
      <alignment horizontal="right" wrapText="1"/>
      <protection locked="0"/>
    </xf>
    <xf numFmtId="0" fontId="9" fillId="0" borderId="0" xfId="11" applyFont="1" applyFill="1" applyAlignment="1" applyProtection="1">
      <alignment horizontal="center" vertical="center" wrapText="1"/>
      <protection locked="0"/>
    </xf>
    <xf numFmtId="0" fontId="15" fillId="0" borderId="1" xfId="11" applyFont="1" applyFill="1" applyBorder="1" applyAlignment="1" applyProtection="1">
      <alignment horizontal="center"/>
      <protection locked="0"/>
    </xf>
    <xf numFmtId="0" fontId="15" fillId="0" borderId="0" xfId="11" applyFont="1" applyFill="1" applyAlignment="1" applyProtection="1">
      <alignment horizontal="center"/>
      <protection locked="0"/>
    </xf>
    <xf numFmtId="0" fontId="12" fillId="0" borderId="1" xfId="11" applyFont="1" applyFill="1" applyBorder="1" applyProtection="1">
      <protection locked="0"/>
    </xf>
    <xf numFmtId="165" fontId="15" fillId="0" borderId="1" xfId="12" applyNumberFormat="1" applyFont="1" applyFill="1" applyBorder="1" applyAlignment="1" applyProtection="1">
      <alignment wrapText="1"/>
    </xf>
    <xf numFmtId="165" fontId="4" fillId="0" borderId="1" xfId="11" applyNumberFormat="1" applyFill="1" applyBorder="1" applyProtection="1"/>
    <xf numFmtId="0" fontId="12" fillId="0" borderId="1" xfId="11" applyFont="1" applyFill="1" applyBorder="1" applyAlignment="1" applyProtection="1">
      <alignment horizontal="center"/>
      <protection locked="0"/>
    </xf>
    <xf numFmtId="165" fontId="15" fillId="0" borderId="1" xfId="12" applyNumberFormat="1" applyFont="1" applyFill="1" applyBorder="1" applyAlignment="1" applyProtection="1">
      <alignment wrapText="1"/>
      <protection locked="0"/>
    </xf>
    <xf numFmtId="0" fontId="26" fillId="0" borderId="1" xfId="11" applyFont="1" applyFill="1" applyBorder="1" applyAlignment="1" applyProtection="1">
      <alignment horizontal="left"/>
      <protection locked="0"/>
    </xf>
    <xf numFmtId="0" fontId="54" fillId="0" borderId="1" xfId="11" applyFont="1" applyFill="1" applyBorder="1" applyAlignment="1" applyProtection="1">
      <alignment horizontal="left"/>
      <protection locked="0"/>
    </xf>
    <xf numFmtId="49" fontId="12" fillId="0" borderId="6" xfId="11" applyNumberFormat="1" applyFont="1" applyFill="1" applyBorder="1" applyAlignment="1" applyProtection="1">
      <alignment horizontal="center"/>
      <protection locked="0"/>
    </xf>
    <xf numFmtId="165" fontId="14" fillId="0" borderId="6" xfId="12" applyNumberFormat="1" applyFont="1" applyFill="1" applyBorder="1" applyAlignment="1" applyProtection="1">
      <alignment wrapText="1"/>
      <protection locked="0"/>
    </xf>
    <xf numFmtId="165" fontId="13" fillId="0" borderId="0" xfId="12" applyNumberFormat="1" applyFont="1" applyFill="1" applyBorder="1" applyAlignment="1" applyProtection="1">
      <alignment horizontal="center" wrapText="1"/>
      <protection locked="0"/>
    </xf>
    <xf numFmtId="165" fontId="14" fillId="0" borderId="0" xfId="12" applyNumberFormat="1" applyFont="1" applyFill="1" applyBorder="1" applyAlignment="1" applyProtection="1">
      <alignment horizontal="center"/>
      <protection locked="0"/>
    </xf>
    <xf numFmtId="49" fontId="14" fillId="0" borderId="0" xfId="11" applyNumberFormat="1" applyFont="1" applyFill="1" applyProtection="1">
      <protection locked="0"/>
    </xf>
    <xf numFmtId="49" fontId="14" fillId="0" borderId="0" xfId="11" applyNumberFormat="1" applyFont="1" applyFill="1" applyAlignment="1" applyProtection="1">
      <alignment wrapText="1"/>
      <protection locked="0"/>
    </xf>
    <xf numFmtId="165" fontId="13" fillId="0" borderId="0" xfId="12" applyNumberFormat="1" applyFont="1" applyFill="1" applyAlignment="1" applyProtection="1">
      <protection locked="0"/>
    </xf>
    <xf numFmtId="49" fontId="4" fillId="0" borderId="0" xfId="11" applyNumberFormat="1" applyFill="1"/>
    <xf numFmtId="165" fontId="13" fillId="0" borderId="0" xfId="12" applyNumberFormat="1" applyFont="1" applyFill="1"/>
    <xf numFmtId="49" fontId="14" fillId="0" borderId="0" xfId="11" applyNumberFormat="1" applyFont="1" applyFill="1"/>
    <xf numFmtId="165" fontId="13" fillId="0" borderId="0" xfId="12" applyNumberFormat="1" applyFont="1" applyFill="1" applyAlignment="1"/>
    <xf numFmtId="0" fontId="4" fillId="0" borderId="0" xfId="11" applyFill="1" applyAlignment="1">
      <alignment wrapText="1"/>
    </xf>
    <xf numFmtId="165" fontId="16" fillId="0" borderId="0" xfId="1" applyNumberFormat="1" applyFont="1" applyFill="1" applyAlignment="1">
      <alignment horizontal="justify" vertical="center"/>
    </xf>
    <xf numFmtId="49" fontId="0" fillId="0" borderId="0" xfId="0" applyNumberFormat="1" applyFill="1" applyAlignment="1">
      <alignment horizontal="right"/>
    </xf>
    <xf numFmtId="165" fontId="17" fillId="0" borderId="0" xfId="1" applyNumberFormat="1" applyFont="1" applyFill="1" applyAlignment="1">
      <alignment horizontal="justify" vertical="center"/>
    </xf>
    <xf numFmtId="49" fontId="12" fillId="0" borderId="1" xfId="0" applyNumberFormat="1" applyFont="1" applyFill="1" applyBorder="1" applyAlignment="1" applyProtection="1">
      <alignment vertical="center" wrapText="1"/>
      <protection locked="0"/>
    </xf>
    <xf numFmtId="49" fontId="12" fillId="0" borderId="1" xfId="0" applyNumberFormat="1" applyFont="1" applyFill="1" applyBorder="1" applyAlignment="1" applyProtection="1">
      <alignment wrapText="1"/>
      <protection locked="0"/>
    </xf>
    <xf numFmtId="165" fontId="0" fillId="0" borderId="0" xfId="1" applyNumberFormat="1" applyFont="1" applyFill="1" applyProtection="1">
      <protection locked="0"/>
    </xf>
    <xf numFmtId="0" fontId="9" fillId="0" borderId="1" xfId="0" applyFont="1" applyFill="1" applyBorder="1" applyAlignment="1" applyProtection="1">
      <alignment horizontal="center"/>
      <protection locked="0"/>
    </xf>
    <xf numFmtId="0" fontId="9" fillId="0" borderId="1" xfId="0" applyFont="1" applyFill="1" applyBorder="1" applyAlignment="1" applyProtection="1">
      <alignment horizontal="left"/>
      <protection locked="0"/>
    </xf>
    <xf numFmtId="0" fontId="26" fillId="0" borderId="1" xfId="0" applyFont="1" applyFill="1" applyBorder="1" applyAlignment="1" applyProtection="1">
      <alignment horizontal="center"/>
      <protection locked="0"/>
    </xf>
    <xf numFmtId="0" fontId="26" fillId="0" borderId="1" xfId="0" applyFont="1" applyFill="1" applyBorder="1" applyAlignment="1" applyProtection="1">
      <alignment horizontal="left"/>
      <protection locked="0"/>
    </xf>
    <xf numFmtId="165" fontId="27" fillId="0" borderId="1" xfId="1" applyNumberFormat="1" applyFont="1" applyFill="1" applyBorder="1" applyAlignment="1" applyProtection="1">
      <alignment horizontal="center"/>
      <protection locked="0"/>
    </xf>
    <xf numFmtId="49" fontId="12" fillId="0" borderId="6" xfId="0" applyNumberFormat="1" applyFont="1" applyFill="1" applyBorder="1" applyAlignment="1">
      <alignment horizontal="center"/>
    </xf>
    <xf numFmtId="165" fontId="34" fillId="0" borderId="6" xfId="1" applyNumberFormat="1" applyFont="1" applyFill="1" applyBorder="1" applyAlignment="1">
      <alignment horizontal="center"/>
    </xf>
    <xf numFmtId="165" fontId="46" fillId="0" borderId="1" xfId="1" applyNumberFormat="1" applyFont="1" applyFill="1" applyBorder="1"/>
    <xf numFmtId="165" fontId="2" fillId="0" borderId="0" xfId="1" applyNumberFormat="1" applyFont="1" applyFill="1"/>
    <xf numFmtId="0" fontId="2" fillId="0" borderId="0" xfId="7" applyFill="1"/>
    <xf numFmtId="49" fontId="4" fillId="0" borderId="0" xfId="4" applyNumberFormat="1" applyFill="1" applyAlignment="1">
      <alignment horizontal="left" vertical="top" wrapText="1"/>
    </xf>
    <xf numFmtId="49" fontId="4" fillId="0" borderId="7" xfId="4" applyNumberFormat="1" applyFill="1" applyBorder="1" applyAlignment="1">
      <alignment horizontal="left" vertical="top" wrapText="1"/>
    </xf>
    <xf numFmtId="0" fontId="28" fillId="0" borderId="0" xfId="4" applyFont="1" applyFill="1" applyAlignment="1" applyProtection="1">
      <alignment horizontal="center" vertical="top" wrapText="1"/>
      <protection locked="0"/>
    </xf>
    <xf numFmtId="0" fontId="29" fillId="0" borderId="0" xfId="4" applyFont="1" applyFill="1" applyAlignment="1" applyProtection="1">
      <alignment horizontal="center" vertical="top" wrapText="1"/>
      <protection locked="0"/>
    </xf>
    <xf numFmtId="165" fontId="42" fillId="0" borderId="0" xfId="1" applyNumberFormat="1" applyFont="1" applyFill="1"/>
    <xf numFmtId="0" fontId="42" fillId="0" borderId="0" xfId="7" applyFont="1" applyFill="1"/>
    <xf numFmtId="0" fontId="41" fillId="0" borderId="1" xfId="4" applyFont="1" applyFill="1" applyBorder="1" applyAlignment="1">
      <alignment horizontal="center" vertical="center" wrapText="1"/>
    </xf>
    <xf numFmtId="0" fontId="43" fillId="0" borderId="1" xfId="4" quotePrefix="1" applyFont="1" applyFill="1" applyBorder="1" applyAlignment="1">
      <alignment horizontal="center" vertical="center"/>
    </xf>
    <xf numFmtId="0" fontId="49" fillId="0" borderId="1" xfId="4" quotePrefix="1" applyFont="1" applyFill="1" applyBorder="1" applyAlignment="1">
      <alignment horizontal="center" vertical="center"/>
    </xf>
    <xf numFmtId="165" fontId="44" fillId="0" borderId="0" xfId="1" applyNumberFormat="1" applyFont="1" applyFill="1"/>
    <xf numFmtId="0" fontId="44" fillId="0" borderId="0" xfId="7" applyFont="1" applyFill="1"/>
    <xf numFmtId="0" fontId="45" fillId="0" borderId="1" xfId="4" applyFont="1" applyFill="1" applyBorder="1" applyAlignment="1" applyProtection="1">
      <alignment wrapText="1"/>
      <protection locked="0"/>
    </xf>
    <xf numFmtId="165" fontId="47" fillId="0" borderId="1" xfId="1" applyNumberFormat="1" applyFont="1" applyFill="1" applyBorder="1"/>
    <xf numFmtId="165" fontId="47" fillId="0" borderId="0" xfId="1" applyNumberFormat="1" applyFont="1" applyFill="1"/>
    <xf numFmtId="0" fontId="47" fillId="0" borderId="0" xfId="7" applyFont="1" applyFill="1"/>
    <xf numFmtId="0" fontId="45" fillId="0" borderId="1" xfId="4" applyFont="1" applyFill="1" applyBorder="1" applyAlignment="1" applyProtection="1">
      <alignment horizontal="center"/>
      <protection locked="0"/>
    </xf>
    <xf numFmtId="0" fontId="45" fillId="0" borderId="1" xfId="4" applyFont="1" applyFill="1" applyBorder="1" applyAlignment="1" applyProtection="1">
      <alignment horizontal="left" wrapText="1"/>
      <protection locked="0"/>
    </xf>
    <xf numFmtId="49" fontId="12" fillId="0" borderId="0" xfId="4" applyNumberFormat="1" applyFont="1" applyFill="1" applyAlignment="1">
      <alignment horizontal="center"/>
    </xf>
    <xf numFmtId="165" fontId="14" fillId="0" borderId="0" xfId="6" applyNumberFormat="1" applyFont="1" applyFill="1" applyBorder="1" applyAlignment="1"/>
    <xf numFmtId="165" fontId="34" fillId="0" borderId="6" xfId="6" applyNumberFormat="1" applyFont="1" applyFill="1" applyBorder="1" applyAlignment="1"/>
    <xf numFmtId="165" fontId="34" fillId="0" borderId="0" xfId="6" applyNumberFormat="1" applyFont="1" applyFill="1" applyAlignment="1"/>
    <xf numFmtId="165" fontId="13" fillId="0" borderId="0" xfId="6" applyNumberFormat="1" applyFont="1" applyFill="1"/>
    <xf numFmtId="49" fontId="14" fillId="0" borderId="0" xfId="4" applyNumberFormat="1" applyFont="1" applyFill="1"/>
    <xf numFmtId="0" fontId="29" fillId="0" borderId="0" xfId="4" applyFont="1" applyFill="1"/>
    <xf numFmtId="165" fontId="34" fillId="0" borderId="0" xfId="6" applyNumberFormat="1" applyFont="1" applyFill="1" applyAlignment="1">
      <alignment horizontal="center"/>
    </xf>
    <xf numFmtId="49" fontId="2" fillId="0" borderId="0" xfId="7" applyNumberFormat="1" applyFill="1"/>
    <xf numFmtId="49" fontId="0" fillId="0" borderId="0" xfId="0" applyNumberFormat="1" applyFill="1" applyAlignment="1">
      <alignment horizontal="left" vertical="top" wrapText="1"/>
    </xf>
    <xf numFmtId="0" fontId="12" fillId="0" borderId="1"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165" fontId="0" fillId="0" borderId="1" xfId="1" applyNumberFormat="1" applyFont="1" applyFill="1" applyBorder="1" applyAlignment="1">
      <alignment wrapText="1"/>
    </xf>
    <xf numFmtId="0" fontId="12" fillId="0" borderId="2" xfId="0" applyFont="1" applyFill="1" applyBorder="1" applyAlignment="1" applyProtection="1">
      <alignment vertical="center" wrapText="1"/>
      <protection locked="0"/>
    </xf>
    <xf numFmtId="0" fontId="12" fillId="0" borderId="1" xfId="0" applyFont="1" applyFill="1" applyBorder="1" applyAlignment="1" applyProtection="1">
      <alignment vertical="center" wrapText="1"/>
      <protection locked="0"/>
    </xf>
    <xf numFmtId="165" fontId="12" fillId="0" borderId="10" xfId="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165" fontId="12" fillId="0" borderId="1" xfId="1" applyNumberFormat="1" applyFont="1" applyFill="1" applyBorder="1" applyAlignment="1" applyProtection="1">
      <alignment horizontal="center" vertical="center" wrapText="1"/>
      <protection locked="0"/>
    </xf>
    <xf numFmtId="165" fontId="26" fillId="0" borderId="1" xfId="1" applyNumberFormat="1" applyFont="1" applyFill="1" applyBorder="1" applyAlignment="1">
      <alignment horizontal="center" vertical="center" wrapText="1"/>
    </xf>
    <xf numFmtId="165" fontId="0" fillId="0" borderId="1" xfId="1" applyNumberFormat="1" applyFont="1" applyFill="1" applyBorder="1"/>
    <xf numFmtId="0" fontId="0" fillId="0" borderId="6" xfId="0" applyFill="1" applyBorder="1"/>
    <xf numFmtId="10" fontId="0" fillId="0" borderId="0" xfId="0" applyNumberFormat="1" applyFill="1"/>
    <xf numFmtId="165" fontId="34" fillId="0" borderId="0" xfId="1" applyNumberFormat="1" applyFont="1" applyFill="1" applyAlignment="1">
      <alignment horizontal="center"/>
    </xf>
    <xf numFmtId="10" fontId="34" fillId="0" borderId="0" xfId="3" applyNumberFormat="1" applyFont="1" applyFill="1" applyAlignment="1">
      <alignment horizontal="center"/>
    </xf>
    <xf numFmtId="165" fontId="34" fillId="0" borderId="0" xfId="1" applyNumberFormat="1" applyFont="1" applyFill="1" applyAlignment="1"/>
    <xf numFmtId="49" fontId="26" fillId="0" borderId="1" xfId="0" applyNumberFormat="1" applyFont="1" applyFill="1" applyBorder="1" applyAlignment="1" applyProtection="1">
      <alignment horizontal="center"/>
      <protection locked="0"/>
    </xf>
    <xf numFmtId="49" fontId="26" fillId="0" borderId="4" xfId="0" applyNumberFormat="1" applyFont="1" applyFill="1" applyBorder="1" applyAlignment="1" applyProtection="1">
      <alignment horizontal="center"/>
      <protection locked="0"/>
    </xf>
    <xf numFmtId="165" fontId="4" fillId="0" borderId="1" xfId="1" applyNumberFormat="1" applyFont="1" applyFill="1" applyBorder="1" applyProtection="1">
      <protection locked="0"/>
    </xf>
    <xf numFmtId="49" fontId="0" fillId="0" borderId="0" xfId="0" applyNumberFormat="1" applyFont="1" applyFill="1" applyProtection="1">
      <protection locked="0"/>
    </xf>
    <xf numFmtId="165" fontId="26" fillId="0" borderId="1" xfId="1" applyNumberFormat="1" applyFont="1" applyFill="1" applyBorder="1" applyProtection="1">
      <protection locked="0"/>
    </xf>
    <xf numFmtId="165" fontId="12" fillId="0" borderId="1" xfId="1" applyNumberFormat="1" applyFont="1" applyFill="1" applyBorder="1" applyAlignment="1" applyProtection="1">
      <alignment horizontal="center"/>
    </xf>
    <xf numFmtId="165" fontId="12" fillId="0" borderId="15" xfId="1" applyNumberFormat="1" applyFont="1" applyFill="1" applyBorder="1" applyAlignment="1" applyProtection="1">
      <alignment horizontal="center"/>
    </xf>
    <xf numFmtId="10" fontId="12" fillId="0" borderId="1" xfId="3" applyNumberFormat="1" applyFont="1" applyFill="1" applyBorder="1" applyAlignment="1" applyProtection="1">
      <alignment horizontal="center"/>
    </xf>
    <xf numFmtId="165" fontId="5" fillId="0" borderId="1" xfId="1" applyNumberFormat="1" applyFont="1" applyFill="1" applyBorder="1" applyProtection="1">
      <protection locked="0"/>
    </xf>
    <xf numFmtId="0" fontId="16" fillId="4" borderId="0" xfId="11" applyFont="1" applyFill="1" applyAlignment="1" applyProtection="1">
      <alignment vertical="center"/>
      <protection locked="0"/>
    </xf>
    <xf numFmtId="0" fontId="16" fillId="0" borderId="0" xfId="11" applyFont="1" applyAlignment="1">
      <alignment vertical="center"/>
    </xf>
    <xf numFmtId="0" fontId="4" fillId="4" borderId="0" xfId="11" applyFill="1"/>
    <xf numFmtId="49" fontId="4" fillId="4" borderId="7" xfId="11" applyNumberFormat="1" applyFill="1" applyBorder="1" applyAlignment="1" applyProtection="1">
      <alignment horizontal="left" vertical="top" wrapText="1"/>
      <protection locked="0"/>
    </xf>
    <xf numFmtId="49" fontId="4" fillId="4" borderId="7" xfId="11" applyNumberFormat="1" applyFill="1" applyBorder="1" applyAlignment="1" applyProtection="1">
      <alignment horizontal="left" vertical="top"/>
      <protection locked="0"/>
    </xf>
    <xf numFmtId="49" fontId="13" fillId="4" borderId="7" xfId="11" applyNumberFormat="1" applyFont="1" applyFill="1" applyBorder="1" applyAlignment="1" applyProtection="1">
      <alignment horizontal="center" vertical="top" wrapText="1"/>
      <protection locked="0"/>
    </xf>
    <xf numFmtId="1" fontId="13" fillId="4" borderId="7" xfId="11" applyNumberFormat="1" applyFont="1" applyFill="1" applyBorder="1" applyAlignment="1" applyProtection="1">
      <alignment horizontal="center" vertical="top" wrapText="1"/>
      <protection locked="0"/>
    </xf>
    <xf numFmtId="1" fontId="14" fillId="4" borderId="7" xfId="11" applyNumberFormat="1" applyFont="1" applyFill="1" applyBorder="1" applyAlignment="1" applyProtection="1">
      <alignment horizontal="center" vertical="top" wrapText="1"/>
      <protection locked="0"/>
    </xf>
    <xf numFmtId="0" fontId="17" fillId="4" borderId="0" xfId="11" applyFont="1" applyFill="1" applyAlignment="1" applyProtection="1">
      <alignment vertical="center"/>
      <protection locked="0"/>
    </xf>
    <xf numFmtId="0" fontId="17" fillId="0" borderId="0" xfId="11" applyFont="1" applyAlignment="1">
      <alignment vertical="center"/>
    </xf>
    <xf numFmtId="49" fontId="9" fillId="4" borderId="8" xfId="11" applyNumberFormat="1" applyFont="1" applyFill="1" applyBorder="1" applyAlignment="1" applyProtection="1">
      <alignment vertical="center" wrapText="1"/>
      <protection locked="0"/>
    </xf>
    <xf numFmtId="49" fontId="9" fillId="4" borderId="9" xfId="11" applyNumberFormat="1" applyFont="1" applyFill="1" applyBorder="1" applyAlignment="1" applyProtection="1">
      <alignment vertical="center"/>
      <protection locked="0"/>
    </xf>
    <xf numFmtId="49" fontId="26" fillId="4" borderId="1" xfId="11" applyNumberFormat="1" applyFont="1" applyFill="1" applyBorder="1" applyAlignment="1" applyProtection="1">
      <alignment horizontal="center" vertical="center" wrapText="1"/>
      <protection locked="0"/>
    </xf>
    <xf numFmtId="49" fontId="26" fillId="4" borderId="1" xfId="11" applyNumberFormat="1" applyFont="1" applyFill="1" applyBorder="1" applyAlignment="1" applyProtection="1">
      <alignment horizontal="center" vertical="center"/>
      <protection locked="0"/>
    </xf>
    <xf numFmtId="49" fontId="9" fillId="4" borderId="1" xfId="11" applyNumberFormat="1" applyFont="1" applyFill="1" applyBorder="1" applyAlignment="1" applyProtection="1">
      <alignment horizontal="center" wrapText="1"/>
      <protection locked="0"/>
    </xf>
    <xf numFmtId="49" fontId="9" fillId="4" borderId="1" xfId="11" applyNumberFormat="1" applyFont="1" applyFill="1" applyBorder="1" applyAlignment="1" applyProtection="1">
      <alignment horizontal="left"/>
      <protection locked="0"/>
    </xf>
    <xf numFmtId="165" fontId="9" fillId="4" borderId="9" xfId="12" applyNumberFormat="1" applyFont="1" applyFill="1" applyBorder="1" applyAlignment="1" applyProtection="1">
      <alignment horizontal="center" wrapText="1"/>
    </xf>
    <xf numFmtId="165" fontId="4" fillId="4" borderId="1" xfId="11" applyNumberFormat="1" applyFill="1" applyBorder="1" applyProtection="1"/>
    <xf numFmtId="165" fontId="9" fillId="4" borderId="15" xfId="12" applyNumberFormat="1" applyFont="1" applyFill="1" applyBorder="1" applyAlignment="1" applyProtection="1">
      <alignment horizontal="center"/>
      <protection locked="0"/>
    </xf>
    <xf numFmtId="165" fontId="4" fillId="4" borderId="15" xfId="11" applyNumberFormat="1" applyFill="1" applyBorder="1" applyProtection="1">
      <protection locked="0"/>
    </xf>
    <xf numFmtId="49" fontId="9" fillId="4" borderId="1" xfId="11" applyNumberFormat="1" applyFont="1" applyFill="1" applyBorder="1" applyAlignment="1" applyProtection="1">
      <alignment horizontal="center"/>
      <protection locked="0"/>
    </xf>
    <xf numFmtId="49" fontId="9" fillId="6" borderId="1" xfId="11" applyNumberFormat="1" applyFont="1" applyFill="1" applyBorder="1" applyAlignment="1" applyProtection="1">
      <alignment horizontal="left"/>
      <protection locked="0"/>
    </xf>
    <xf numFmtId="165" fontId="9" fillId="4" borderId="9" xfId="12" applyNumberFormat="1" applyFont="1" applyFill="1" applyBorder="1" applyAlignment="1" applyProtection="1">
      <alignment horizontal="center" wrapText="1"/>
      <protection locked="0"/>
    </xf>
    <xf numFmtId="165" fontId="53" fillId="4" borderId="9" xfId="12" applyNumberFormat="1" applyFont="1" applyFill="1" applyBorder="1" applyAlignment="1" applyProtection="1">
      <alignment horizontal="center" wrapText="1"/>
      <protection locked="0"/>
    </xf>
    <xf numFmtId="0" fontId="4" fillId="3" borderId="0" xfId="11" applyFill="1"/>
    <xf numFmtId="49" fontId="9" fillId="4" borderId="4" xfId="11" applyNumberFormat="1" applyFont="1" applyFill="1" applyBorder="1" applyAlignment="1" applyProtection="1">
      <alignment horizontal="center"/>
      <protection locked="0"/>
    </xf>
    <xf numFmtId="49" fontId="26" fillId="4" borderId="1" xfId="11" applyNumberFormat="1" applyFont="1" applyFill="1" applyBorder="1" applyAlignment="1" applyProtection="1">
      <alignment horizontal="left"/>
      <protection locked="0"/>
    </xf>
    <xf numFmtId="165" fontId="52" fillId="4" borderId="1" xfId="12" applyNumberFormat="1" applyFont="1" applyFill="1" applyBorder="1" applyAlignment="1" applyProtection="1">
      <alignment horizontal="center"/>
    </xf>
    <xf numFmtId="165" fontId="52" fillId="4" borderId="1" xfId="12" applyNumberFormat="1" applyFont="1" applyFill="1" applyBorder="1" applyAlignment="1" applyProtection="1">
      <alignment horizontal="center"/>
      <protection locked="0"/>
    </xf>
    <xf numFmtId="165" fontId="53" fillId="4" borderId="1" xfId="12" applyNumberFormat="1" applyFont="1" applyFill="1" applyBorder="1" applyAlignment="1" applyProtection="1">
      <alignment horizontal="center"/>
    </xf>
    <xf numFmtId="165" fontId="9" fillId="4" borderId="1" xfId="12" applyNumberFormat="1" applyFont="1" applyFill="1" applyBorder="1" applyAlignment="1" applyProtection="1">
      <alignment horizontal="center"/>
      <protection locked="0"/>
    </xf>
    <xf numFmtId="165" fontId="53" fillId="4" borderId="1" xfId="12" applyNumberFormat="1" applyFont="1" applyFill="1" applyBorder="1" applyAlignment="1" applyProtection="1">
      <alignment vertical="center"/>
      <protection locked="0"/>
    </xf>
    <xf numFmtId="165" fontId="9" fillId="4" borderId="1" xfId="12" applyNumberFormat="1" applyFont="1" applyFill="1" applyBorder="1" applyProtection="1">
      <protection locked="0"/>
    </xf>
    <xf numFmtId="165" fontId="52" fillId="4" borderId="9" xfId="12" applyNumberFormat="1" applyFont="1" applyFill="1" applyBorder="1" applyAlignment="1" applyProtection="1">
      <alignment horizontal="center"/>
      <protection locked="0"/>
    </xf>
    <xf numFmtId="165" fontId="53" fillId="4" borderId="9" xfId="12" applyNumberFormat="1" applyFont="1" applyFill="1" applyBorder="1" applyAlignment="1" applyProtection="1">
      <alignment horizontal="center"/>
      <protection locked="0"/>
    </xf>
    <xf numFmtId="165" fontId="9" fillId="4" borderId="9" xfId="12" applyNumberFormat="1" applyFont="1" applyFill="1" applyBorder="1" applyAlignment="1" applyProtection="1">
      <alignment horizontal="center"/>
      <protection locked="0"/>
    </xf>
    <xf numFmtId="165" fontId="9" fillId="4" borderId="1" xfId="12" applyNumberFormat="1" applyFont="1" applyFill="1" applyBorder="1" applyAlignment="1" applyProtection="1">
      <alignment horizontal="center"/>
    </xf>
    <xf numFmtId="165" fontId="9" fillId="4" borderId="4" xfId="12" applyNumberFormat="1" applyFont="1" applyFill="1" applyBorder="1" applyAlignment="1" applyProtection="1">
      <alignment horizontal="center"/>
      <protection locked="0"/>
    </xf>
    <xf numFmtId="165" fontId="26" fillId="4" borderId="4" xfId="12" applyNumberFormat="1" applyFont="1" applyFill="1" applyBorder="1" applyAlignment="1" applyProtection="1">
      <alignment horizontal="center"/>
      <protection locked="0"/>
    </xf>
    <xf numFmtId="49" fontId="26" fillId="4" borderId="1" xfId="11" applyNumberFormat="1" applyFont="1" applyFill="1" applyBorder="1" applyAlignment="1" applyProtection="1">
      <alignment horizontal="center"/>
      <protection locked="0"/>
    </xf>
    <xf numFmtId="49" fontId="37" fillId="4" borderId="6" xfId="11" applyNumberFormat="1" applyFont="1" applyFill="1" applyBorder="1" applyAlignment="1" applyProtection="1">
      <alignment horizontal="center"/>
      <protection locked="0"/>
    </xf>
    <xf numFmtId="165" fontId="34" fillId="4" borderId="6" xfId="12" applyNumberFormat="1" applyFont="1" applyFill="1" applyBorder="1" applyAlignment="1" applyProtection="1">
      <alignment wrapText="1"/>
      <protection locked="0"/>
    </xf>
    <xf numFmtId="165" fontId="34" fillId="4" borderId="0" xfId="12" applyNumberFormat="1" applyFont="1" applyFill="1" applyBorder="1" applyAlignment="1" applyProtection="1">
      <alignment horizontal="center"/>
      <protection locked="0"/>
    </xf>
    <xf numFmtId="165" fontId="36" fillId="4" borderId="0" xfId="12" applyNumberFormat="1" applyFont="1" applyFill="1" applyBorder="1" applyAlignment="1" applyProtection="1">
      <alignment horizontal="center" wrapText="1"/>
      <protection locked="0"/>
    </xf>
    <xf numFmtId="165" fontId="33" fillId="4" borderId="0" xfId="12" applyNumberFormat="1" applyFont="1" applyFill="1" applyBorder="1" applyAlignment="1" applyProtection="1">
      <alignment horizontal="center"/>
      <protection locked="0"/>
    </xf>
    <xf numFmtId="0" fontId="31" fillId="4" borderId="0" xfId="11" applyFont="1" applyFill="1" applyProtection="1">
      <protection locked="0"/>
    </xf>
    <xf numFmtId="0" fontId="31" fillId="4" borderId="0" xfId="11" applyFont="1" applyFill="1"/>
    <xf numFmtId="49" fontId="14" fillId="4" borderId="0" xfId="11" applyNumberFormat="1" applyFont="1" applyFill="1" applyAlignment="1" applyProtection="1">
      <alignment wrapText="1"/>
      <protection locked="0"/>
    </xf>
    <xf numFmtId="165" fontId="13" fillId="4" borderId="0" xfId="12" applyNumberFormat="1" applyFont="1" applyFill="1" applyAlignment="1" applyProtection="1">
      <protection locked="0"/>
    </xf>
    <xf numFmtId="49" fontId="14" fillId="4" borderId="0" xfId="11" applyNumberFormat="1" applyFont="1" applyFill="1" applyProtection="1">
      <protection locked="0"/>
    </xf>
    <xf numFmtId="49" fontId="14" fillId="4" borderId="0" xfId="11" applyNumberFormat="1" applyFont="1" applyFill="1" applyAlignment="1" applyProtection="1">
      <alignment vertical="center" wrapText="1"/>
      <protection locked="0"/>
    </xf>
    <xf numFmtId="0" fontId="4" fillId="4" borderId="0" xfId="11" applyFill="1" applyProtection="1">
      <protection locked="0"/>
    </xf>
    <xf numFmtId="49" fontId="4" fillId="4" borderId="0" xfId="11" applyNumberFormat="1" applyFill="1"/>
    <xf numFmtId="165" fontId="13" fillId="4" borderId="0" xfId="12" applyNumberFormat="1" applyFont="1" applyFill="1" applyAlignment="1"/>
    <xf numFmtId="165" fontId="13" fillId="4" borderId="0" xfId="12" applyNumberFormat="1" applyFont="1" applyFill="1"/>
    <xf numFmtId="49" fontId="14" fillId="4" borderId="0" xfId="11" applyNumberFormat="1" applyFont="1" applyFill="1"/>
    <xf numFmtId="164" fontId="13" fillId="4" borderId="0" xfId="12" applyFont="1" applyFill="1"/>
    <xf numFmtId="0" fontId="17" fillId="0" borderId="16" xfId="11" applyFont="1" applyBorder="1" applyAlignment="1">
      <alignment vertical="center" wrapText="1"/>
    </xf>
    <xf numFmtId="0" fontId="17" fillId="0" borderId="0" xfId="11" applyFont="1" applyAlignment="1">
      <alignment vertical="center" wrapText="1"/>
    </xf>
    <xf numFmtId="0" fontId="4" fillId="4" borderId="0" xfId="11" applyFill="1" applyAlignment="1"/>
    <xf numFmtId="49" fontId="15" fillId="0" borderId="1" xfId="0" applyNumberFormat="1" applyFont="1" applyFill="1" applyBorder="1" applyAlignment="1">
      <alignment horizontal="center" wrapText="1"/>
    </xf>
    <xf numFmtId="49" fontId="15" fillId="0" borderId="2" xfId="0" applyNumberFormat="1" applyFont="1" applyFill="1" applyBorder="1" applyAlignment="1">
      <alignment horizontal="left" wrapText="1"/>
    </xf>
    <xf numFmtId="165" fontId="51" fillId="0" borderId="15" xfId="1" applyNumberFormat="1" applyFont="1" applyFill="1" applyBorder="1" applyAlignment="1" applyProtection="1">
      <alignment horizontal="center"/>
    </xf>
    <xf numFmtId="49" fontId="0" fillId="2" borderId="0" xfId="0" applyNumberFormat="1" applyFont="1" applyFill="1"/>
    <xf numFmtId="3" fontId="22" fillId="0" borderId="0" xfId="0" applyNumberFormat="1" applyFont="1" applyFill="1"/>
    <xf numFmtId="3" fontId="17" fillId="0" borderId="0" xfId="0" applyNumberFormat="1" applyFont="1" applyFill="1"/>
    <xf numFmtId="3" fontId="6" fillId="0" borderId="0" xfId="0" applyNumberFormat="1" applyFont="1" applyFill="1"/>
    <xf numFmtId="3" fontId="25" fillId="0" borderId="0" xfId="0" applyNumberFormat="1" applyFont="1" applyFill="1"/>
    <xf numFmtId="3" fontId="19" fillId="0" borderId="0" xfId="0" applyNumberFormat="1" applyFont="1" applyFill="1"/>
    <xf numFmtId="3" fontId="23" fillId="0" borderId="0" xfId="0" applyNumberFormat="1" applyFont="1" applyFill="1"/>
    <xf numFmtId="3" fontId="0" fillId="0" borderId="0" xfId="0" applyNumberFormat="1" applyFill="1" applyProtection="1">
      <protection locked="0"/>
    </xf>
    <xf numFmtId="3" fontId="0" fillId="0" borderId="0" xfId="0" applyNumberFormat="1" applyFill="1" applyAlignment="1" applyProtection="1">
      <alignment horizontal="center"/>
      <protection locked="0"/>
    </xf>
    <xf numFmtId="3" fontId="15" fillId="2" borderId="0" xfId="0" applyNumberFormat="1" applyFont="1" applyFill="1"/>
    <xf numFmtId="3" fontId="15" fillId="2" borderId="0" xfId="0" applyNumberFormat="1" applyFont="1" applyFill="1" applyAlignment="1">
      <alignment horizontal="center"/>
    </xf>
    <xf numFmtId="3" fontId="12" fillId="7" borderId="1" xfId="0" applyNumberFormat="1" applyFont="1" applyFill="1" applyBorder="1" applyAlignment="1">
      <alignment vertical="center" wrapText="1"/>
    </xf>
    <xf numFmtId="49" fontId="12" fillId="7" borderId="1" xfId="0" applyNumberFormat="1" applyFont="1" applyFill="1" applyBorder="1" applyAlignment="1">
      <alignment vertical="center" wrapText="1"/>
    </xf>
    <xf numFmtId="165" fontId="15" fillId="7" borderId="1" xfId="1" applyNumberFormat="1" applyFont="1" applyFill="1" applyBorder="1" applyAlignment="1" applyProtection="1">
      <alignment horizontal="center" vertical="center"/>
    </xf>
    <xf numFmtId="10" fontId="15" fillId="7" borderId="1" xfId="3" applyNumberFormat="1" applyFont="1" applyFill="1" applyBorder="1" applyAlignment="1" applyProtection="1">
      <alignment horizontal="center" vertical="center"/>
      <protection locked="0"/>
    </xf>
    <xf numFmtId="49" fontId="0" fillId="4" borderId="1" xfId="0" applyNumberFormat="1" applyFill="1" applyBorder="1" applyAlignment="1" applyProtection="1">
      <alignment horizontal="center" vertical="center"/>
      <protection locked="0"/>
    </xf>
    <xf numFmtId="49" fontId="0" fillId="4" borderId="0" xfId="0" applyNumberFormat="1" applyFill="1" applyAlignment="1" applyProtection="1">
      <alignment vertical="center"/>
      <protection locked="0"/>
    </xf>
    <xf numFmtId="3" fontId="12" fillId="7" borderId="1" xfId="0" applyNumberFormat="1" applyFont="1" applyFill="1" applyBorder="1" applyAlignment="1" applyProtection="1">
      <alignment horizontal="center" vertical="center"/>
      <protection locked="0"/>
    </xf>
    <xf numFmtId="49" fontId="12" fillId="7" borderId="1" xfId="0" applyNumberFormat="1" applyFont="1" applyFill="1" applyBorder="1" applyAlignment="1" applyProtection="1">
      <alignment vertical="center"/>
      <protection locked="0"/>
    </xf>
    <xf numFmtId="3" fontId="15" fillId="4" borderId="1" xfId="0" applyNumberFormat="1" applyFont="1" applyFill="1" applyBorder="1" applyAlignment="1" applyProtection="1">
      <alignment horizontal="center" vertical="center"/>
      <protection locked="0"/>
    </xf>
    <xf numFmtId="49" fontId="15" fillId="4" borderId="1" xfId="0" applyNumberFormat="1" applyFont="1" applyFill="1" applyBorder="1" applyAlignment="1" applyProtection="1">
      <alignment vertical="center"/>
      <protection locked="0"/>
    </xf>
    <xf numFmtId="165" fontId="15" fillId="4" borderId="4" xfId="1" applyNumberFormat="1" applyFont="1" applyFill="1" applyBorder="1" applyAlignment="1" applyProtection="1">
      <alignment vertical="center" wrapText="1"/>
      <protection locked="0"/>
    </xf>
    <xf numFmtId="165" fontId="15" fillId="4" borderId="1" xfId="1" applyNumberFormat="1" applyFont="1" applyFill="1" applyBorder="1" applyAlignment="1" applyProtection="1">
      <alignment horizontal="center" vertical="center"/>
      <protection locked="0"/>
    </xf>
    <xf numFmtId="49" fontId="55" fillId="4" borderId="1" xfId="22" applyNumberFormat="1" applyFill="1" applyBorder="1" applyAlignment="1" applyProtection="1">
      <alignment horizontal="center" vertical="center"/>
      <protection locked="0"/>
    </xf>
    <xf numFmtId="49" fontId="12" fillId="7" borderId="1" xfId="0" applyNumberFormat="1" applyFont="1" applyFill="1" applyBorder="1" applyAlignment="1" applyProtection="1">
      <alignment horizontal="center" vertical="center"/>
      <protection locked="0"/>
    </xf>
    <xf numFmtId="49" fontId="15" fillId="4" borderId="1" xfId="0" applyNumberFormat="1" applyFont="1" applyFill="1" applyBorder="1" applyAlignment="1" applyProtection="1">
      <alignment horizontal="center" vertical="center"/>
      <protection locked="0"/>
    </xf>
    <xf numFmtId="49" fontId="15" fillId="0" borderId="1" xfId="0" applyNumberFormat="1" applyFont="1" applyFill="1" applyBorder="1" applyAlignment="1" applyProtection="1">
      <alignment horizontal="center" vertical="center"/>
      <protection locked="0"/>
    </xf>
    <xf numFmtId="49" fontId="15" fillId="0" borderId="1" xfId="0" applyNumberFormat="1" applyFont="1" applyFill="1" applyBorder="1" applyAlignment="1" applyProtection="1">
      <alignment vertical="center"/>
      <protection locked="0"/>
    </xf>
    <xf numFmtId="165" fontId="15" fillId="0" borderId="1" xfId="1" applyNumberFormat="1" applyFont="1" applyFill="1" applyBorder="1" applyAlignment="1" applyProtection="1">
      <alignment horizontal="center" vertical="center"/>
      <protection locked="0"/>
    </xf>
    <xf numFmtId="49" fontId="55" fillId="0" borderId="1" xfId="22" applyNumberFormat="1" applyFill="1" applyBorder="1" applyAlignment="1" applyProtection="1">
      <alignment horizontal="center" vertical="center"/>
      <protection locked="0"/>
    </xf>
    <xf numFmtId="49" fontId="0" fillId="0" borderId="0" xfId="0" applyNumberFormat="1" applyFill="1" applyAlignment="1" applyProtection="1">
      <alignment vertical="center"/>
      <protection locked="0"/>
    </xf>
    <xf numFmtId="49" fontId="0" fillId="7" borderId="0" xfId="0" applyNumberFormat="1" applyFill="1"/>
    <xf numFmtId="49" fontId="0" fillId="7" borderId="0" xfId="0" applyNumberFormat="1" applyFill="1" applyAlignment="1">
      <alignment horizontal="center"/>
    </xf>
    <xf numFmtId="49" fontId="0" fillId="7" borderId="0" xfId="0" applyNumberFormat="1" applyFill="1" applyProtection="1">
      <protection locked="0"/>
    </xf>
    <xf numFmtId="49" fontId="0" fillId="0" borderId="1" xfId="0" applyNumberFormat="1" applyFill="1" applyBorder="1" applyAlignment="1" applyProtection="1">
      <alignment horizontal="center" vertical="center"/>
      <protection locked="0"/>
    </xf>
    <xf numFmtId="3" fontId="0" fillId="4" borderId="0" xfId="0" applyNumberFormat="1" applyFill="1" applyAlignment="1">
      <alignment horizontal="center" vertical="center"/>
    </xf>
    <xf numFmtId="49" fontId="14" fillId="0" borderId="0" xfId="0" applyNumberFormat="1" applyFont="1" applyFill="1" applyAlignment="1">
      <alignment vertical="center"/>
    </xf>
    <xf numFmtId="49" fontId="0" fillId="0" borderId="0" xfId="0" applyNumberFormat="1" applyFill="1" applyAlignment="1">
      <alignment vertical="center"/>
    </xf>
    <xf numFmtId="49" fontId="0" fillId="0" borderId="0" xfId="0" applyNumberFormat="1" applyFill="1" applyAlignment="1">
      <alignment horizontal="center" vertical="center"/>
    </xf>
    <xf numFmtId="49" fontId="31" fillId="0" borderId="0" xfId="0" applyNumberFormat="1" applyFont="1" applyFill="1" applyAlignment="1">
      <alignment vertical="center"/>
    </xf>
    <xf numFmtId="49" fontId="31" fillId="0" borderId="0" xfId="0" applyNumberFormat="1" applyFont="1" applyFill="1" applyAlignment="1">
      <alignment horizontal="center" vertical="center"/>
    </xf>
    <xf numFmtId="49" fontId="6" fillId="0" borderId="0" xfId="0" applyNumberFormat="1" applyFont="1" applyFill="1" applyAlignment="1">
      <alignment vertical="center" wrapText="1"/>
    </xf>
    <xf numFmtId="0" fontId="12" fillId="0" borderId="2" xfId="0" applyFont="1" applyFill="1" applyBorder="1" applyAlignment="1">
      <alignment wrapText="1"/>
    </xf>
    <xf numFmtId="165" fontId="15" fillId="0" borderId="1" xfId="1" applyNumberFormat="1" applyFont="1" applyFill="1" applyBorder="1" applyAlignment="1" applyProtection="1">
      <alignment horizontal="center" wrapText="1"/>
    </xf>
    <xf numFmtId="10" fontId="15" fillId="0" borderId="1" xfId="3" applyNumberFormat="1" applyFont="1" applyFill="1" applyBorder="1" applyAlignment="1" applyProtection="1">
      <alignment horizontal="center" wrapText="1"/>
      <protection locked="0"/>
    </xf>
    <xf numFmtId="49" fontId="0" fillId="0" borderId="1" xfId="0" applyNumberFormat="1" applyFill="1" applyBorder="1" applyAlignment="1">
      <alignment horizontal="center" vertical="center"/>
    </xf>
    <xf numFmtId="49" fontId="15" fillId="0" borderId="3" xfId="0" applyNumberFormat="1" applyFont="1" applyFill="1" applyBorder="1" applyProtection="1">
      <protection locked="0"/>
    </xf>
    <xf numFmtId="165" fontId="12" fillId="0" borderId="1" xfId="1" applyNumberFormat="1" applyFont="1" applyFill="1" applyBorder="1" applyAlignment="1" applyProtection="1">
      <alignment horizontal="center"/>
      <protection locked="0"/>
    </xf>
    <xf numFmtId="0" fontId="16" fillId="5" borderId="1" xfId="0" applyFont="1" applyFill="1" applyBorder="1" applyAlignment="1">
      <alignment horizontal="center" wrapText="1"/>
    </xf>
    <xf numFmtId="0" fontId="16" fillId="3" borderId="1" xfId="0" applyFont="1" applyFill="1" applyBorder="1" applyAlignment="1">
      <alignment horizontal="left" vertical="center" wrapText="1"/>
    </xf>
    <xf numFmtId="0" fontId="0" fillId="0" borderId="6" xfId="0" applyBorder="1" applyAlignment="1">
      <alignment horizontal="left" wrapText="1"/>
    </xf>
    <xf numFmtId="0" fontId="5" fillId="3" borderId="1" xfId="0" applyFont="1" applyFill="1" applyBorder="1" applyAlignment="1">
      <alignment horizontal="center" vertical="center"/>
    </xf>
    <xf numFmtId="0" fontId="5" fillId="3" borderId="1" xfId="0" applyFont="1" applyFill="1" applyBorder="1" applyAlignment="1">
      <alignment horizontal="center" wrapText="1"/>
    </xf>
    <xf numFmtId="49" fontId="9" fillId="0" borderId="14" xfId="0" applyNumberFormat="1" applyFont="1" applyFill="1" applyBorder="1" applyAlignment="1" applyProtection="1">
      <alignment horizontal="center" vertical="center" wrapText="1"/>
      <protection locked="0"/>
    </xf>
    <xf numFmtId="49" fontId="9" fillId="0" borderId="16" xfId="0" applyNumberFormat="1" applyFont="1" applyFill="1" applyBorder="1" applyAlignment="1" applyProtection="1">
      <alignment horizontal="center" vertical="center" wrapText="1"/>
      <protection locked="0"/>
    </xf>
    <xf numFmtId="1" fontId="9" fillId="0" borderId="12" xfId="0" applyNumberFormat="1" applyFont="1" applyFill="1" applyBorder="1" applyAlignment="1" applyProtection="1">
      <alignment horizontal="center" vertical="center" wrapText="1"/>
      <protection locked="0"/>
    </xf>
    <xf numFmtId="1" fontId="9" fillId="0" borderId="13" xfId="0" applyNumberFormat="1" applyFont="1" applyFill="1" applyBorder="1" applyAlignment="1" applyProtection="1">
      <alignment horizontal="center" vertical="center" wrapText="1"/>
      <protection locked="0"/>
    </xf>
    <xf numFmtId="1" fontId="9" fillId="0" borderId="9"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3" xfId="0" applyNumberFormat="1"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vertical="center" wrapText="1"/>
      <protection locked="0"/>
    </xf>
    <xf numFmtId="49" fontId="9" fillId="0" borderId="12" xfId="0" applyNumberFormat="1" applyFont="1" applyFill="1" applyBorder="1" applyAlignment="1" applyProtection="1">
      <alignment horizontal="center" vertical="center" wrapText="1"/>
      <protection locked="0"/>
    </xf>
    <xf numFmtId="49" fontId="9" fillId="0" borderId="13" xfId="0" applyNumberFormat="1" applyFont="1" applyFill="1" applyBorder="1" applyAlignment="1" applyProtection="1">
      <alignment horizontal="center" vertical="center" wrapText="1"/>
      <protection locked="0"/>
    </xf>
    <xf numFmtId="49" fontId="9" fillId="0" borderId="9" xfId="0" applyNumberFormat="1"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pplyProtection="1">
      <alignment horizontal="center" vertical="center" wrapText="1"/>
      <protection locked="0"/>
    </xf>
    <xf numFmtId="49" fontId="9" fillId="0" borderId="8" xfId="0" applyNumberFormat="1" applyFont="1" applyFill="1" applyBorder="1" applyAlignment="1" applyProtection="1">
      <alignment horizontal="center" vertical="center" wrapText="1"/>
      <protection locked="0"/>
    </xf>
    <xf numFmtId="49" fontId="9" fillId="0" borderId="6" xfId="0" applyNumberFormat="1" applyFont="1" applyFill="1" applyBorder="1" applyAlignment="1" applyProtection="1">
      <alignment horizontal="center" vertical="center" wrapText="1"/>
      <protection locked="0"/>
    </xf>
    <xf numFmtId="165" fontId="13" fillId="0" borderId="0" xfId="1" applyNumberFormat="1" applyFont="1" applyFill="1" applyAlignment="1" applyProtection="1">
      <alignment horizontal="center" wrapText="1"/>
    </xf>
    <xf numFmtId="49" fontId="13" fillId="0" borderId="0" xfId="0" applyNumberFormat="1" applyFont="1" applyFill="1" applyAlignment="1">
      <alignment horizontal="center" wrapText="1"/>
    </xf>
    <xf numFmtId="49" fontId="14" fillId="0" borderId="0" xfId="0" applyNumberFormat="1" applyFont="1" applyFill="1" applyAlignment="1">
      <alignment horizontal="center" wrapText="1"/>
    </xf>
    <xf numFmtId="0" fontId="15" fillId="0" borderId="2"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14" fontId="34" fillId="0" borderId="0" xfId="1" applyNumberFormat="1" applyFont="1" applyFill="1" applyBorder="1" applyAlignment="1" applyProtection="1">
      <alignment horizontal="center" wrapText="1"/>
    </xf>
    <xf numFmtId="164" fontId="34" fillId="0" borderId="0" xfId="1" applyFont="1" applyFill="1" applyBorder="1" applyAlignment="1" applyProtection="1">
      <alignment horizontal="center" wrapText="1"/>
    </xf>
    <xf numFmtId="14" fontId="34" fillId="0" borderId="0" xfId="1" applyNumberFormat="1" applyFont="1" applyFill="1" applyBorder="1" applyAlignment="1" applyProtection="1">
      <alignment horizontal="center" vertical="center" wrapText="1"/>
    </xf>
    <xf numFmtId="164" fontId="34" fillId="0" borderId="0" xfId="1" applyFont="1" applyFill="1" applyBorder="1" applyAlignment="1" applyProtection="1">
      <alignment horizontal="center" vertical="center" wrapText="1"/>
    </xf>
    <xf numFmtId="0" fontId="13" fillId="0" borderId="0" xfId="0" applyFont="1" applyFill="1" applyAlignment="1">
      <alignment horizontal="center" wrapText="1"/>
    </xf>
    <xf numFmtId="164" fontId="13" fillId="0" borderId="0" xfId="1" applyFont="1" applyFill="1" applyAlignment="1" applyProtection="1">
      <alignment horizontal="center" wrapText="1"/>
    </xf>
    <xf numFmtId="49" fontId="13" fillId="0" borderId="0" xfId="0" applyNumberFormat="1" applyFont="1" applyFill="1" applyAlignment="1" applyProtection="1">
      <alignment horizontal="center" vertical="top" wrapText="1"/>
      <protection locked="0"/>
    </xf>
    <xf numFmtId="164" fontId="0" fillId="0" borderId="0" xfId="1" applyFont="1" applyFill="1" applyBorder="1" applyAlignment="1" applyProtection="1">
      <alignment horizontal="left" vertical="top" wrapText="1"/>
      <protection locked="0"/>
    </xf>
    <xf numFmtId="49" fontId="31" fillId="0" borderId="7" xfId="0" applyNumberFormat="1" applyFont="1" applyFill="1" applyBorder="1" applyAlignment="1" applyProtection="1">
      <alignment horizontal="right"/>
      <protection locked="0"/>
    </xf>
    <xf numFmtId="49" fontId="0" fillId="0" borderId="0" xfId="0" applyNumberFormat="1" applyFill="1" applyAlignment="1" applyProtection="1">
      <alignment horizontal="left" vertical="top" wrapText="1"/>
      <protection locked="0"/>
    </xf>
    <xf numFmtId="49" fontId="39" fillId="0" borderId="1"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26" fillId="0" borderId="1" xfId="0" applyFont="1" applyFill="1" applyBorder="1" applyAlignment="1">
      <alignment horizontal="left" vertical="center"/>
    </xf>
    <xf numFmtId="0" fontId="9" fillId="0" borderId="1" xfId="0" applyFont="1" applyFill="1" applyBorder="1" applyAlignment="1">
      <alignment horizontal="left" vertical="center"/>
    </xf>
    <xf numFmtId="49" fontId="0" fillId="0" borderId="7" xfId="0" applyNumberFormat="1" applyFill="1" applyBorder="1" applyAlignment="1" applyProtection="1">
      <alignment horizontal="center"/>
      <protection locked="0"/>
    </xf>
    <xf numFmtId="0" fontId="26" fillId="0" borderId="1" xfId="0" applyFont="1" applyFill="1" applyBorder="1" applyAlignment="1">
      <alignment horizontal="left" vertical="center" wrapText="1"/>
    </xf>
    <xf numFmtId="0" fontId="26" fillId="0" borderId="1" xfId="0" applyFont="1" applyFill="1" applyBorder="1" applyAlignment="1">
      <alignment horizontal="left"/>
    </xf>
    <xf numFmtId="49" fontId="16" fillId="0" borderId="7"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xf>
    <xf numFmtId="0" fontId="6" fillId="0" borderId="6" xfId="0" applyFont="1" applyFill="1" applyBorder="1" applyAlignment="1">
      <alignment horizontal="justify" vertical="center" wrapText="1"/>
    </xf>
    <xf numFmtId="49" fontId="9" fillId="0" borderId="14"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165" fontId="9" fillId="0" borderId="1" xfId="1" applyNumberFormat="1" applyFont="1" applyFill="1" applyBorder="1" applyAlignment="1">
      <alignment horizontal="center" vertical="center" wrapText="1"/>
    </xf>
    <xf numFmtId="49" fontId="16" fillId="0" borderId="0" xfId="0" applyNumberFormat="1" applyFont="1" applyFill="1" applyAlignment="1" applyProtection="1">
      <alignment horizontal="center" vertical="top" wrapText="1"/>
      <protection locked="0"/>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5"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6" fillId="0" borderId="1" xfId="0" applyFont="1" applyBorder="1" applyAlignment="1">
      <alignment horizontal="left" vertical="center"/>
    </xf>
    <xf numFmtId="0" fontId="17" fillId="0" borderId="1" xfId="0" applyFont="1" applyBorder="1" applyAlignment="1">
      <alignment horizontal="left" vertical="center"/>
    </xf>
    <xf numFmtId="164" fontId="0" fillId="0" borderId="0" xfId="1" applyFont="1" applyFill="1" applyBorder="1" applyAlignment="1">
      <alignment horizontal="left" vertical="top" wrapText="1"/>
    </xf>
    <xf numFmtId="49" fontId="31" fillId="0" borderId="7" xfId="0" applyNumberFormat="1" applyFont="1" applyFill="1" applyBorder="1" applyAlignment="1">
      <alignment horizontal="right"/>
    </xf>
    <xf numFmtId="49" fontId="9" fillId="0" borderId="4" xfId="0" applyNumberFormat="1" applyFont="1" applyFill="1" applyBorder="1" applyAlignment="1">
      <alignment horizontal="center" vertical="center" wrapText="1"/>
    </xf>
    <xf numFmtId="49" fontId="0" fillId="0" borderId="0" xfId="0" applyNumberFormat="1" applyFill="1" applyAlignment="1">
      <alignment horizontal="left" vertical="top" wrapText="1"/>
    </xf>
    <xf numFmtId="0" fontId="17" fillId="0" borderId="1" xfId="0" applyFont="1" applyBorder="1" applyAlignment="1">
      <alignment horizontal="left" vertical="center" wrapText="1"/>
    </xf>
    <xf numFmtId="49" fontId="5" fillId="2" borderId="2" xfId="0" applyNumberFormat="1" applyFont="1" applyFill="1" applyBorder="1" applyAlignment="1">
      <alignment horizontal="left"/>
    </xf>
    <xf numFmtId="49" fontId="5" fillId="2" borderId="11" xfId="0" applyNumberFormat="1" applyFont="1" applyFill="1" applyBorder="1" applyAlignment="1">
      <alignment horizontal="left"/>
    </xf>
    <xf numFmtId="49" fontId="5" fillId="2" borderId="10" xfId="0" applyNumberFormat="1" applyFont="1" applyFill="1" applyBorder="1" applyAlignment="1">
      <alignment horizontal="left"/>
    </xf>
    <xf numFmtId="0" fontId="23" fillId="0" borderId="6" xfId="0" applyFont="1" applyFill="1" applyBorder="1" applyAlignment="1">
      <alignment horizontal="left"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14" fontId="34" fillId="0" borderId="6" xfId="1" applyNumberFormat="1" applyFont="1" applyFill="1" applyBorder="1" applyAlignment="1" applyProtection="1">
      <alignment horizontal="center" vertical="center" wrapText="1"/>
    </xf>
    <xf numFmtId="164" fontId="34" fillId="0" borderId="6" xfId="1" applyFont="1" applyFill="1" applyBorder="1" applyAlignment="1" applyProtection="1">
      <alignment horizontal="center" vertical="center" wrapText="1"/>
    </xf>
    <xf numFmtId="164" fontId="0" fillId="0" borderId="0" xfId="1" applyFont="1" applyFill="1" applyBorder="1" applyAlignment="1" applyProtection="1">
      <alignment horizontal="left" vertical="top" wrapText="1"/>
    </xf>
    <xf numFmtId="49" fontId="9" fillId="0" borderId="6"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1" xfId="0" quotePrefix="1" applyFont="1" applyFill="1" applyBorder="1" applyAlignment="1">
      <alignment horizontal="left" vertical="center"/>
    </xf>
    <xf numFmtId="0" fontId="16" fillId="0" borderId="1" xfId="0" applyFont="1" applyFill="1" applyBorder="1" applyAlignment="1">
      <alignment horizontal="left" vertical="center"/>
    </xf>
    <xf numFmtId="0" fontId="17" fillId="0" borderId="1" xfId="0" applyFont="1" applyFill="1" applyBorder="1" applyAlignment="1">
      <alignment horizontal="left"/>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165" fontId="13" fillId="0" borderId="0" xfId="1" applyNumberFormat="1" applyFont="1" applyFill="1" applyAlignment="1" applyProtection="1">
      <alignment horizontal="center" vertical="center" wrapText="1"/>
    </xf>
    <xf numFmtId="164" fontId="13" fillId="0" borderId="0" xfId="1" applyFont="1" applyFill="1" applyAlignment="1" applyProtection="1">
      <alignment horizontal="center" vertical="center" wrapText="1"/>
    </xf>
    <xf numFmtId="49" fontId="13"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49" fontId="31" fillId="0" borderId="7" xfId="0" applyNumberFormat="1" applyFont="1" applyFill="1" applyBorder="1" applyAlignment="1">
      <alignment horizontal="center"/>
    </xf>
    <xf numFmtId="165" fontId="13" fillId="4" borderId="0" xfId="1" applyNumberFormat="1" applyFont="1" applyFill="1" applyAlignment="1" applyProtection="1">
      <alignment horizontal="center" wrapText="1"/>
    </xf>
    <xf numFmtId="164" fontId="13" fillId="4" borderId="0" xfId="1" applyFont="1" applyFill="1" applyAlignment="1" applyProtection="1">
      <alignment horizontal="center" wrapText="1"/>
    </xf>
    <xf numFmtId="14" fontId="34" fillId="0" borderId="6" xfId="1" applyNumberFormat="1" applyFont="1" applyFill="1" applyBorder="1" applyAlignment="1" applyProtection="1">
      <alignment horizontal="center" wrapText="1"/>
    </xf>
    <xf numFmtId="164" fontId="34" fillId="0" borderId="6" xfId="1" applyFont="1" applyFill="1" applyBorder="1" applyAlignment="1" applyProtection="1">
      <alignment horizontal="center" wrapText="1"/>
    </xf>
    <xf numFmtId="49" fontId="0" fillId="0" borderId="16" xfId="0" applyNumberFormat="1" applyFill="1" applyBorder="1" applyAlignment="1">
      <alignment horizontal="left" wrapText="1"/>
    </xf>
    <xf numFmtId="165" fontId="13" fillId="0" borderId="0" xfId="1" applyNumberFormat="1" applyFont="1" applyFill="1" applyAlignment="1">
      <alignment horizontal="center"/>
    </xf>
    <xf numFmtId="49" fontId="6" fillId="0" borderId="0" xfId="0" applyNumberFormat="1" applyFont="1" applyFill="1" applyAlignment="1">
      <alignment horizontal="left" vertical="top" wrapText="1"/>
    </xf>
    <xf numFmtId="165" fontId="34" fillId="0" borderId="6" xfId="1" applyNumberFormat="1" applyFont="1" applyFill="1" applyBorder="1" applyAlignment="1">
      <alignment horizontal="center" wrapText="1"/>
    </xf>
    <xf numFmtId="164" fontId="6" fillId="0" borderId="0" xfId="1" applyFont="1" applyFill="1" applyBorder="1" applyAlignment="1">
      <alignment horizontal="left" vertical="top"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49" fontId="31" fillId="0" borderId="7" xfId="0" applyNumberFormat="1" applyFont="1" applyFill="1" applyBorder="1" applyAlignment="1">
      <alignment horizontal="right" vertical="center" wrapText="1"/>
    </xf>
    <xf numFmtId="165" fontId="9" fillId="0" borderId="16" xfId="1" applyNumberFormat="1" applyFont="1" applyFill="1" applyBorder="1" applyAlignment="1">
      <alignment horizontal="center"/>
    </xf>
    <xf numFmtId="165" fontId="9" fillId="0" borderId="0" xfId="1" applyNumberFormat="1" applyFont="1" applyFill="1" applyBorder="1" applyAlignment="1">
      <alignment horizontal="center"/>
    </xf>
    <xf numFmtId="164" fontId="0" fillId="0" borderId="0" xfId="1" applyFont="1" applyFill="1" applyBorder="1" applyAlignment="1">
      <alignment horizontal="center" vertical="top" wrapText="1"/>
    </xf>
    <xf numFmtId="0" fontId="9" fillId="0" borderId="1" xfId="0" applyFont="1" applyFill="1" applyBorder="1" applyAlignment="1">
      <alignment horizontal="center" vertical="center" wrapText="1"/>
    </xf>
    <xf numFmtId="49" fontId="4" fillId="4" borderId="0" xfId="11" applyNumberFormat="1" applyFill="1" applyAlignment="1" applyProtection="1">
      <alignment horizontal="left" vertical="top" wrapText="1"/>
      <protection locked="0"/>
    </xf>
    <xf numFmtId="49" fontId="13" fillId="4" borderId="0" xfId="11" applyNumberFormat="1" applyFont="1" applyFill="1" applyAlignment="1" applyProtection="1">
      <alignment horizontal="center" vertical="top" wrapText="1"/>
      <protection locked="0"/>
    </xf>
    <xf numFmtId="164" fontId="0" fillId="4" borderId="0" xfId="12" applyFont="1" applyFill="1" applyBorder="1" applyAlignment="1" applyProtection="1">
      <alignment horizontal="left" vertical="top" wrapText="1"/>
    </xf>
    <xf numFmtId="49" fontId="31" fillId="4" borderId="7" xfId="11" applyNumberFormat="1" applyFont="1" applyFill="1" applyBorder="1" applyAlignment="1" applyProtection="1">
      <alignment horizontal="right" vertical="top" wrapText="1"/>
      <protection locked="0"/>
    </xf>
    <xf numFmtId="49" fontId="9" fillId="4" borderId="3" xfId="11" applyNumberFormat="1" applyFont="1" applyFill="1" applyBorder="1" applyAlignment="1" applyProtection="1">
      <alignment horizontal="center" vertical="center" wrapText="1" readingOrder="1"/>
      <protection locked="0"/>
    </xf>
    <xf numFmtId="49" fontId="9" fillId="4" borderId="5" xfId="11" applyNumberFormat="1" applyFont="1" applyFill="1" applyBorder="1" applyAlignment="1" applyProtection="1">
      <alignment horizontal="center" vertical="center" wrapText="1" readingOrder="1"/>
      <protection locked="0"/>
    </xf>
    <xf numFmtId="49" fontId="9" fillId="4" borderId="4" xfId="11" applyNumberFormat="1" applyFont="1" applyFill="1" applyBorder="1" applyAlignment="1" applyProtection="1">
      <alignment horizontal="center" vertical="center" wrapText="1" readingOrder="1"/>
      <protection locked="0"/>
    </xf>
    <xf numFmtId="49" fontId="9" fillId="4" borderId="3" xfId="11" applyNumberFormat="1" applyFont="1" applyFill="1" applyBorder="1" applyAlignment="1" applyProtection="1">
      <alignment horizontal="center" vertical="center" readingOrder="1"/>
      <protection locked="0"/>
    </xf>
    <xf numFmtId="49" fontId="9" fillId="4" borderId="5" xfId="11" applyNumberFormat="1" applyFont="1" applyFill="1" applyBorder="1" applyAlignment="1" applyProtection="1">
      <alignment horizontal="center" vertical="center" readingOrder="1"/>
      <protection locked="0"/>
    </xf>
    <xf numFmtId="49" fontId="9" fillId="4" borderId="4" xfId="11" applyNumberFormat="1" applyFont="1" applyFill="1" applyBorder="1" applyAlignment="1" applyProtection="1">
      <alignment horizontal="center" vertical="center" readingOrder="1"/>
      <protection locked="0"/>
    </xf>
    <xf numFmtId="165" fontId="9" fillId="4" borderId="2" xfId="12" applyNumberFormat="1" applyFont="1" applyFill="1" applyBorder="1" applyAlignment="1" applyProtection="1">
      <alignment horizontal="center" vertical="center" wrapText="1"/>
      <protection locked="0"/>
    </xf>
    <xf numFmtId="165" fontId="9" fillId="4" borderId="11" xfId="12" applyNumberFormat="1" applyFont="1" applyFill="1" applyBorder="1" applyAlignment="1" applyProtection="1">
      <alignment horizontal="center" vertical="center" wrapText="1"/>
      <protection locked="0"/>
    </xf>
    <xf numFmtId="165" fontId="9" fillId="4" borderId="10" xfId="12" applyNumberFormat="1" applyFont="1" applyFill="1" applyBorder="1" applyAlignment="1" applyProtection="1">
      <alignment horizontal="center" vertical="center" wrapText="1"/>
      <protection locked="0"/>
    </xf>
    <xf numFmtId="49" fontId="9" fillId="4" borderId="2" xfId="11" applyNumberFormat="1" applyFont="1" applyFill="1" applyBorder="1" applyAlignment="1" applyProtection="1">
      <alignment horizontal="center" vertical="center" wrapText="1" readingOrder="1"/>
      <protection locked="0"/>
    </xf>
    <xf numFmtId="49" fontId="9" fillId="4" borderId="11" xfId="11" applyNumberFormat="1" applyFont="1" applyFill="1" applyBorder="1" applyAlignment="1" applyProtection="1">
      <alignment horizontal="center" vertical="center" wrapText="1" readingOrder="1"/>
      <protection locked="0"/>
    </xf>
    <xf numFmtId="49" fontId="9" fillId="4" borderId="10" xfId="11" applyNumberFormat="1" applyFont="1" applyFill="1" applyBorder="1" applyAlignment="1" applyProtection="1">
      <alignment horizontal="center" vertical="center" wrapText="1" readingOrder="1"/>
      <protection locked="0"/>
    </xf>
    <xf numFmtId="49" fontId="9" fillId="4" borderId="1" xfId="11" applyNumberFormat="1" applyFont="1" applyFill="1" applyBorder="1" applyAlignment="1" applyProtection="1">
      <alignment horizontal="center" vertical="center" wrapText="1" readingOrder="1"/>
      <protection locked="0"/>
    </xf>
    <xf numFmtId="0" fontId="16" fillId="4" borderId="7" xfId="11" applyFont="1" applyFill="1" applyBorder="1" applyAlignment="1" applyProtection="1">
      <alignment horizontal="center" vertical="center"/>
      <protection locked="0"/>
    </xf>
    <xf numFmtId="0" fontId="26" fillId="4" borderId="5" xfId="11" applyFont="1" applyFill="1" applyBorder="1" applyAlignment="1" applyProtection="1">
      <alignment horizontal="center" vertical="center" wrapText="1" readingOrder="1"/>
      <protection locked="0"/>
    </xf>
    <xf numFmtId="0" fontId="26" fillId="4" borderId="4" xfId="11" applyFont="1" applyFill="1" applyBorder="1" applyAlignment="1" applyProtection="1">
      <alignment horizontal="center" vertical="center" wrapText="1" readingOrder="1"/>
      <protection locked="0"/>
    </xf>
    <xf numFmtId="49" fontId="9" fillId="4" borderId="14" xfId="11" applyNumberFormat="1" applyFont="1" applyFill="1" applyBorder="1" applyAlignment="1" applyProtection="1">
      <alignment horizontal="center" vertical="center" wrapText="1" readingOrder="1"/>
      <protection locked="0"/>
    </xf>
    <xf numFmtId="49" fontId="9" fillId="4" borderId="12" xfId="11" applyNumberFormat="1" applyFont="1" applyFill="1" applyBorder="1" applyAlignment="1" applyProtection="1">
      <alignment horizontal="center" vertical="center" wrapText="1" readingOrder="1"/>
      <protection locked="0"/>
    </xf>
    <xf numFmtId="0" fontId="5" fillId="4" borderId="1" xfId="11" applyFont="1" applyFill="1" applyBorder="1" applyAlignment="1" applyProtection="1">
      <alignment horizontal="center" vertical="center" wrapText="1"/>
      <protection locked="0"/>
    </xf>
    <xf numFmtId="0" fontId="16" fillId="0" borderId="0" xfId="11" applyFont="1" applyAlignment="1">
      <alignment horizontal="left" vertical="center"/>
    </xf>
    <xf numFmtId="0" fontId="17" fillId="0" borderId="0" xfId="11" quotePrefix="1" applyFont="1" applyAlignment="1">
      <alignment horizontal="left" vertical="center"/>
    </xf>
    <xf numFmtId="0" fontId="17" fillId="0" borderId="16" xfId="11" applyFont="1" applyBorder="1" applyAlignment="1">
      <alignment horizontal="left" vertical="center" wrapText="1"/>
    </xf>
    <xf numFmtId="0" fontId="17" fillId="0" borderId="0" xfId="11" applyFont="1" applyAlignment="1">
      <alignment horizontal="left" vertical="center" wrapText="1"/>
    </xf>
    <xf numFmtId="165" fontId="34" fillId="4" borderId="6" xfId="12" applyNumberFormat="1" applyFont="1" applyFill="1" applyBorder="1" applyAlignment="1" applyProtection="1">
      <alignment horizontal="center" wrapText="1"/>
    </xf>
    <xf numFmtId="165" fontId="34" fillId="4" borderId="6" xfId="12" applyNumberFormat="1" applyFont="1" applyFill="1" applyBorder="1" applyAlignment="1" applyProtection="1">
      <alignment horizontal="center"/>
    </xf>
    <xf numFmtId="165" fontId="13" fillId="4" borderId="0" xfId="12" applyNumberFormat="1" applyFont="1" applyFill="1" applyAlignment="1" applyProtection="1">
      <alignment horizontal="center"/>
      <protection locked="0"/>
    </xf>
    <xf numFmtId="164" fontId="13" fillId="4" borderId="0" xfId="12" applyFont="1" applyFill="1" applyBorder="1" applyAlignment="1" applyProtection="1">
      <alignment horizontal="center" vertical="center" wrapText="1"/>
    </xf>
    <xf numFmtId="165" fontId="13" fillId="4" borderId="0" xfId="12" applyNumberFormat="1" applyFont="1" applyFill="1" applyAlignment="1">
      <alignment horizontal="center"/>
    </xf>
    <xf numFmtId="164" fontId="13" fillId="4" borderId="0" xfId="12" applyFont="1" applyFill="1" applyAlignment="1">
      <alignment horizontal="center"/>
    </xf>
    <xf numFmtId="49" fontId="4" fillId="0" borderId="0" xfId="11" applyNumberFormat="1" applyFill="1" applyAlignment="1" applyProtection="1">
      <alignment horizontal="left" vertical="top" wrapText="1"/>
      <protection locked="0"/>
    </xf>
    <xf numFmtId="49" fontId="13" fillId="0" borderId="0" xfId="11" applyNumberFormat="1" applyFont="1" applyFill="1" applyAlignment="1" applyProtection="1">
      <alignment horizontal="center" vertical="top" wrapText="1"/>
      <protection locked="0"/>
    </xf>
    <xf numFmtId="164" fontId="0" fillId="0" borderId="0" xfId="12" applyFont="1" applyFill="1" applyBorder="1" applyAlignment="1" applyProtection="1">
      <alignment horizontal="left" vertical="top" wrapText="1"/>
    </xf>
    <xf numFmtId="49" fontId="27" fillId="0" borderId="7" xfId="11" applyNumberFormat="1" applyFont="1" applyFill="1" applyBorder="1" applyAlignment="1" applyProtection="1">
      <alignment horizontal="right" wrapText="1"/>
      <protection locked="0"/>
    </xf>
    <xf numFmtId="0" fontId="12" fillId="0" borderId="3" xfId="11" applyFont="1" applyFill="1" applyBorder="1" applyAlignment="1" applyProtection="1">
      <alignment horizontal="center" vertical="center" wrapText="1"/>
      <protection locked="0"/>
    </xf>
    <xf numFmtId="0" fontId="12" fillId="0" borderId="5" xfId="11" applyFont="1" applyFill="1" applyBorder="1" applyAlignment="1" applyProtection="1">
      <alignment horizontal="center" vertical="center" wrapText="1"/>
      <protection locked="0"/>
    </xf>
    <xf numFmtId="0" fontId="12" fillId="0" borderId="4" xfId="11" applyFont="1" applyFill="1" applyBorder="1" applyAlignment="1" applyProtection="1">
      <alignment horizontal="center" vertical="center" wrapText="1"/>
      <protection locked="0"/>
    </xf>
    <xf numFmtId="0" fontId="9" fillId="0" borderId="1" xfId="11" applyFont="1" applyFill="1" applyBorder="1" applyAlignment="1" applyProtection="1">
      <alignment horizontal="center" vertical="center" wrapText="1"/>
      <protection locked="0"/>
    </xf>
    <xf numFmtId="0" fontId="9" fillId="0" borderId="3" xfId="11" applyFont="1" applyFill="1" applyBorder="1" applyAlignment="1" applyProtection="1">
      <alignment horizontal="center" vertical="center" wrapText="1"/>
      <protection locked="0"/>
    </xf>
    <xf numFmtId="0" fontId="9" fillId="0" borderId="5" xfId="11" applyFont="1" applyFill="1" applyBorder="1" applyAlignment="1" applyProtection="1">
      <alignment horizontal="center" vertical="center" wrapText="1"/>
      <protection locked="0"/>
    </xf>
    <xf numFmtId="0" fontId="9" fillId="0" borderId="4" xfId="11" applyFont="1" applyFill="1" applyBorder="1" applyAlignment="1" applyProtection="1">
      <alignment horizontal="center" vertical="center" wrapText="1"/>
      <protection locked="0"/>
    </xf>
    <xf numFmtId="0" fontId="9" fillId="0" borderId="16" xfId="11" applyFont="1" applyFill="1" applyBorder="1" applyAlignment="1" applyProtection="1">
      <alignment horizontal="center" vertical="center" wrapText="1"/>
      <protection locked="0"/>
    </xf>
    <xf numFmtId="0" fontId="9" fillId="0" borderId="0" xfId="11" applyFont="1" applyFill="1" applyAlignment="1" applyProtection="1">
      <alignment horizontal="center" vertical="center" wrapText="1"/>
      <protection locked="0"/>
    </xf>
    <xf numFmtId="0" fontId="15" fillId="0" borderId="1" xfId="11" applyFont="1" applyFill="1" applyBorder="1" applyAlignment="1" applyProtection="1">
      <alignment horizontal="center"/>
      <protection locked="0"/>
    </xf>
    <xf numFmtId="165" fontId="34" fillId="0" borderId="6" xfId="12" applyNumberFormat="1" applyFont="1" applyFill="1" applyBorder="1" applyAlignment="1" applyProtection="1">
      <alignment horizontal="center" wrapText="1"/>
    </xf>
    <xf numFmtId="165" fontId="34" fillId="0" borderId="6" xfId="12" applyNumberFormat="1" applyFont="1" applyFill="1" applyBorder="1" applyAlignment="1" applyProtection="1">
      <alignment horizontal="center"/>
    </xf>
    <xf numFmtId="165" fontId="13" fillId="0" borderId="0" xfId="12" applyNumberFormat="1" applyFont="1" applyFill="1" applyAlignment="1" applyProtection="1">
      <alignment horizontal="center"/>
      <protection locked="0"/>
    </xf>
    <xf numFmtId="165" fontId="13" fillId="0" borderId="0" xfId="12" applyNumberFormat="1" applyFont="1" applyFill="1" applyAlignment="1" applyProtection="1">
      <alignment horizontal="center"/>
    </xf>
    <xf numFmtId="165" fontId="13" fillId="0" borderId="0" xfId="12" applyNumberFormat="1" applyFont="1" applyFill="1" applyAlignment="1">
      <alignment horizontal="center"/>
    </xf>
    <xf numFmtId="49" fontId="9" fillId="0" borderId="2" xfId="0" applyNumberFormat="1" applyFont="1" applyFill="1" applyBorder="1" applyAlignment="1">
      <alignment horizontal="center" wrapText="1"/>
    </xf>
    <xf numFmtId="49" fontId="9" fillId="0" borderId="11" xfId="0" applyNumberFormat="1" applyFont="1" applyFill="1" applyBorder="1" applyAlignment="1">
      <alignment horizontal="center" wrapText="1"/>
    </xf>
    <xf numFmtId="49" fontId="9" fillId="0" borderId="10" xfId="0" applyNumberFormat="1" applyFont="1" applyFill="1" applyBorder="1" applyAlignment="1">
      <alignment horizontal="center" wrapText="1"/>
    </xf>
    <xf numFmtId="49" fontId="12" fillId="0" borderId="2"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xf>
    <xf numFmtId="49" fontId="9" fillId="0" borderId="11" xfId="0" applyNumberFormat="1" applyFont="1" applyFill="1" applyBorder="1" applyAlignment="1">
      <alignment horizontal="center"/>
    </xf>
    <xf numFmtId="49" fontId="9" fillId="0" borderId="1" xfId="0" applyNumberFormat="1" applyFont="1" applyFill="1" applyBorder="1" applyAlignment="1">
      <alignment horizontal="center" wrapText="1"/>
    </xf>
    <xf numFmtId="165" fontId="34" fillId="0" borderId="6" xfId="1"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10" xfId="0" applyNumberFormat="1" applyFont="1" applyFill="1" applyBorder="1" applyAlignment="1">
      <alignment horizontal="center"/>
    </xf>
    <xf numFmtId="165" fontId="5" fillId="0" borderId="16" xfId="1" applyNumberFormat="1" applyFont="1" applyFill="1" applyBorder="1" applyAlignment="1">
      <alignment horizontal="center"/>
    </xf>
    <xf numFmtId="165" fontId="5" fillId="0" borderId="0" xfId="1" applyNumberFormat="1" applyFont="1" applyFill="1" applyBorder="1" applyAlignment="1">
      <alignment horizontal="center"/>
    </xf>
    <xf numFmtId="165" fontId="26" fillId="0" borderId="1" xfId="1" applyNumberFormat="1" applyFont="1" applyFill="1" applyBorder="1" applyAlignment="1">
      <alignment horizontal="center" vertical="center" wrapText="1"/>
    </xf>
    <xf numFmtId="0" fontId="41" fillId="0" borderId="2" xfId="4" applyFont="1" applyFill="1" applyBorder="1" applyAlignment="1">
      <alignment horizontal="center" vertical="center" wrapText="1"/>
    </xf>
    <xf numFmtId="0" fontId="41" fillId="0" borderId="11" xfId="4" applyFont="1" applyFill="1" applyBorder="1" applyAlignment="1">
      <alignment horizontal="center" vertical="center" wrapText="1"/>
    </xf>
    <xf numFmtId="0" fontId="41" fillId="0" borderId="10" xfId="4" applyFont="1" applyFill="1" applyBorder="1" applyAlignment="1">
      <alignment horizontal="center" vertical="center" wrapText="1"/>
    </xf>
    <xf numFmtId="0" fontId="41" fillId="0" borderId="1" xfId="4" applyFont="1" applyFill="1" applyBorder="1" applyAlignment="1">
      <alignment horizontal="center" vertical="center" wrapText="1"/>
    </xf>
    <xf numFmtId="0" fontId="41" fillId="0" borderId="3" xfId="4" applyFont="1" applyFill="1" applyBorder="1" applyAlignment="1">
      <alignment horizontal="center" vertical="center" wrapText="1"/>
    </xf>
    <xf numFmtId="0" fontId="41" fillId="0" borderId="5" xfId="4" applyFont="1" applyFill="1" applyBorder="1" applyAlignment="1">
      <alignment horizontal="center" vertical="center" wrapText="1"/>
    </xf>
    <xf numFmtId="0" fontId="41" fillId="0" borderId="4" xfId="4" applyFont="1" applyFill="1" applyBorder="1" applyAlignment="1">
      <alignment horizontal="center" vertical="center" wrapText="1"/>
    </xf>
    <xf numFmtId="0" fontId="41" fillId="0" borderId="14" xfId="4" applyFont="1" applyFill="1" applyBorder="1" applyAlignment="1">
      <alignment horizontal="center" vertical="center" wrapText="1"/>
    </xf>
    <xf numFmtId="0" fontId="41" fillId="0" borderId="6" xfId="4" applyFont="1" applyFill="1" applyBorder="1" applyAlignment="1">
      <alignment horizontal="center" vertical="center" wrapText="1"/>
    </xf>
    <xf numFmtId="0" fontId="41" fillId="0" borderId="12" xfId="4" applyFont="1" applyFill="1" applyBorder="1" applyAlignment="1">
      <alignment horizontal="center" vertical="center" wrapText="1"/>
    </xf>
    <xf numFmtId="49" fontId="40" fillId="0" borderId="0" xfId="4" applyNumberFormat="1" applyFont="1" applyFill="1" applyAlignment="1">
      <alignment horizontal="left" vertical="top" wrapText="1"/>
    </xf>
    <xf numFmtId="0" fontId="28" fillId="0" borderId="0" xfId="4" applyFont="1" applyFill="1" applyAlignment="1" applyProtection="1">
      <alignment horizontal="center" vertical="top" wrapText="1"/>
      <protection locked="0"/>
    </xf>
    <xf numFmtId="0" fontId="29" fillId="0" borderId="0" xfId="4" applyFont="1" applyFill="1" applyAlignment="1" applyProtection="1">
      <alignment horizontal="left" vertical="top" wrapText="1"/>
      <protection locked="0"/>
    </xf>
    <xf numFmtId="0" fontId="32" fillId="0" borderId="7" xfId="4" applyFont="1" applyFill="1" applyBorder="1" applyAlignment="1" applyProtection="1">
      <alignment horizontal="right" wrapText="1"/>
      <protection locked="0"/>
    </xf>
    <xf numFmtId="165" fontId="34" fillId="0" borderId="6" xfId="6" applyNumberFormat="1" applyFont="1" applyFill="1" applyBorder="1" applyAlignment="1">
      <alignment horizontal="center"/>
    </xf>
    <xf numFmtId="165" fontId="14" fillId="0" borderId="6" xfId="6" applyNumberFormat="1" applyFont="1" applyFill="1" applyBorder="1" applyAlignment="1">
      <alignment horizontal="center" wrapText="1"/>
    </xf>
    <xf numFmtId="0" fontId="17" fillId="0" borderId="0" xfId="0" applyFont="1" applyFill="1" applyAlignment="1">
      <alignment horizontal="left" vertical="center"/>
    </xf>
    <xf numFmtId="165" fontId="41" fillId="0" borderId="1" xfId="1" applyNumberFormat="1" applyFont="1" applyFill="1" applyBorder="1" applyAlignment="1">
      <alignment horizontal="center" vertical="center"/>
    </xf>
    <xf numFmtId="0" fontId="16" fillId="0" borderId="0" xfId="0" applyFont="1" applyFill="1" applyAlignment="1">
      <alignment horizontal="left" vertical="center"/>
    </xf>
    <xf numFmtId="165" fontId="13" fillId="0" borderId="0" xfId="6" applyNumberFormat="1" applyFont="1" applyFill="1" applyAlignment="1">
      <alignment horizontal="center"/>
    </xf>
    <xf numFmtId="165" fontId="34" fillId="0" borderId="0" xfId="6" applyNumberFormat="1" applyFont="1" applyFill="1" applyAlignment="1">
      <alignment horizontal="center"/>
    </xf>
    <xf numFmtId="165" fontId="52" fillId="0" borderId="8" xfId="1" applyNumberFormat="1" applyFont="1" applyFill="1" applyBorder="1" applyAlignment="1">
      <alignment horizontal="center"/>
    </xf>
    <xf numFmtId="165" fontId="52" fillId="0" borderId="7" xfId="1" applyNumberFormat="1" applyFont="1" applyFill="1" applyBorder="1" applyAlignment="1">
      <alignment horizontal="center"/>
    </xf>
    <xf numFmtId="165" fontId="17" fillId="0" borderId="0" xfId="1" applyNumberFormat="1" applyFont="1" applyFill="1" applyAlignment="1">
      <alignment horizontal="left" vertical="center"/>
    </xf>
    <xf numFmtId="0" fontId="14" fillId="0" borderId="0" xfId="0" applyFont="1" applyFill="1" applyAlignment="1" applyProtection="1">
      <alignment horizontal="left" vertical="top" wrapText="1"/>
      <protection locked="0"/>
    </xf>
    <xf numFmtId="0" fontId="12" fillId="0" borderId="1" xfId="0" applyFont="1" applyFill="1" applyBorder="1" applyAlignment="1">
      <alignment horizontal="center" vertical="center" wrapText="1"/>
    </xf>
    <xf numFmtId="0" fontId="13" fillId="0" borderId="0" xfId="0" applyFont="1" applyFill="1" applyAlignment="1" applyProtection="1">
      <alignment horizontal="center" vertical="top" wrapText="1"/>
      <protection locked="0"/>
    </xf>
    <xf numFmtId="0" fontId="31" fillId="0" borderId="0" xfId="0" applyFont="1" applyFill="1" applyAlignment="1" applyProtection="1">
      <alignment horizontal="right" wrapText="1"/>
      <protection locked="0"/>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2" xfId="0" applyFont="1" applyFill="1" applyBorder="1" applyAlignment="1">
      <alignment horizontal="center" vertical="center" wrapText="1"/>
    </xf>
    <xf numFmtId="165" fontId="5" fillId="0" borderId="8" xfId="1" applyNumberFormat="1" applyFont="1" applyFill="1" applyBorder="1" applyAlignment="1">
      <alignment horizontal="center"/>
    </xf>
    <xf numFmtId="165" fontId="5" fillId="0" borderId="7" xfId="1" applyNumberFormat="1" applyFont="1" applyFill="1" applyBorder="1" applyAlignment="1">
      <alignment horizontal="center"/>
    </xf>
    <xf numFmtId="165" fontId="16" fillId="0" borderId="0" xfId="1" applyNumberFormat="1" applyFont="1" applyFill="1" applyAlignment="1">
      <alignment horizontal="left" vertical="center"/>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5" fillId="0" borderId="0" xfId="0" applyFont="1" applyFill="1" applyAlignment="1">
      <alignment horizontal="center" vertical="center"/>
    </xf>
    <xf numFmtId="0" fontId="31" fillId="0" borderId="0" xfId="0" applyFont="1" applyFill="1" applyAlignment="1" applyProtection="1">
      <alignment horizontal="center" vertical="center"/>
      <protection locked="0"/>
    </xf>
    <xf numFmtId="0" fontId="27" fillId="0" borderId="7" xfId="0" applyFont="1" applyFill="1" applyBorder="1" applyAlignment="1">
      <alignment horizontal="right"/>
    </xf>
    <xf numFmtId="0" fontId="9" fillId="0" borderId="1" xfId="0" applyFont="1" applyFill="1" applyBorder="1" applyAlignment="1">
      <alignment horizontal="center"/>
    </xf>
    <xf numFmtId="0" fontId="9" fillId="0" borderId="2" xfId="0" applyFont="1" applyFill="1" applyBorder="1" applyAlignment="1">
      <alignment horizontal="center"/>
    </xf>
    <xf numFmtId="0" fontId="9" fillId="0" borderId="11" xfId="0" applyFont="1" applyFill="1" applyBorder="1" applyAlignment="1">
      <alignment horizontal="center"/>
    </xf>
    <xf numFmtId="0" fontId="9" fillId="0" borderId="10" xfId="0" applyFont="1" applyFill="1" applyBorder="1" applyAlignment="1">
      <alignment horizontal="center"/>
    </xf>
    <xf numFmtId="0" fontId="5" fillId="0" borderId="0" xfId="0" applyFont="1" applyFill="1" applyAlignment="1">
      <alignment horizontal="center" wrapText="1"/>
    </xf>
    <xf numFmtId="0" fontId="27" fillId="0" borderId="0" xfId="0" applyFont="1" applyFill="1" applyAlignment="1">
      <alignment horizontal="right"/>
    </xf>
  </cellXfs>
  <cellStyles count="23">
    <cellStyle name="Comma" xfId="1" builtinId="3"/>
    <cellStyle name="Comma 2" xfId="6"/>
    <cellStyle name="Comma 2 2" xfId="10"/>
    <cellStyle name="Comma 2 3" xfId="13"/>
    <cellStyle name="Comma 2 4" xfId="17"/>
    <cellStyle name="Comma 3" xfId="9"/>
    <cellStyle name="Comma 3 2" xfId="12"/>
    <cellStyle name="Comma 4" xfId="14"/>
    <cellStyle name="Comma 4 2" xfId="18"/>
    <cellStyle name="Hyperlink" xfId="22" builtinId="8"/>
    <cellStyle name="Normal" xfId="0" builtinId="0"/>
    <cellStyle name="Normal 2" xfId="4"/>
    <cellStyle name="Normal 2 2" xfId="2"/>
    <cellStyle name="Normal 2 2 2" xfId="19"/>
    <cellStyle name="Normal 2 3" xfId="15"/>
    <cellStyle name="Normal 3" xfId="5"/>
    <cellStyle name="Normal 3 2" xfId="7"/>
    <cellStyle name="Normal 3 2 2" xfId="20"/>
    <cellStyle name="Normal 3 3" xfId="11"/>
    <cellStyle name="Normal 4" xfId="8"/>
    <cellStyle name="Normal 5" xfId="21"/>
    <cellStyle name="Percent" xfId="3" builtinId="5"/>
    <cellStyle name="Percent 2"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85725</xdr:colOff>
      <xdr:row>1</xdr:row>
      <xdr:rowOff>38100</xdr:rowOff>
    </xdr:to>
    <xdr:sp macro="" textlink="">
      <xdr:nvSpPr>
        <xdr:cNvPr id="106301" name="Text Box 1">
          <a:extLst>
            <a:ext uri="{FF2B5EF4-FFF2-40B4-BE49-F238E27FC236}">
              <a16:creationId xmlns="" xmlns:a16="http://schemas.microsoft.com/office/drawing/2014/main" id="{00000000-0008-0000-0100-00003D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2" name="Text Box 1">
          <a:extLst>
            <a:ext uri="{FF2B5EF4-FFF2-40B4-BE49-F238E27FC236}">
              <a16:creationId xmlns="" xmlns:a16="http://schemas.microsoft.com/office/drawing/2014/main" id="{00000000-0008-0000-0100-00003E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3" name="Text Box 1">
          <a:extLst>
            <a:ext uri="{FF2B5EF4-FFF2-40B4-BE49-F238E27FC236}">
              <a16:creationId xmlns="" xmlns:a16="http://schemas.microsoft.com/office/drawing/2014/main" id="{00000000-0008-0000-0100-00003F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4" name="Text Box 1">
          <a:extLst>
            <a:ext uri="{FF2B5EF4-FFF2-40B4-BE49-F238E27FC236}">
              <a16:creationId xmlns="" xmlns:a16="http://schemas.microsoft.com/office/drawing/2014/main" id="{00000000-0008-0000-0100-000040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5" name="Text Box 1">
          <a:extLst>
            <a:ext uri="{FF2B5EF4-FFF2-40B4-BE49-F238E27FC236}">
              <a16:creationId xmlns="" xmlns:a16="http://schemas.microsoft.com/office/drawing/2014/main" id="{00000000-0008-0000-0100-000041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85725</xdr:colOff>
      <xdr:row>1</xdr:row>
      <xdr:rowOff>38100</xdr:rowOff>
    </xdr:to>
    <xdr:sp macro="" textlink="">
      <xdr:nvSpPr>
        <xdr:cNvPr id="106306" name="Text Box 1">
          <a:extLst>
            <a:ext uri="{FF2B5EF4-FFF2-40B4-BE49-F238E27FC236}">
              <a16:creationId xmlns="" xmlns:a16="http://schemas.microsoft.com/office/drawing/2014/main" id="{00000000-0008-0000-0100-0000429F0100}"/>
            </a:ext>
          </a:extLst>
        </xdr:cNvPr>
        <xdr:cNvSpPr txBox="1">
          <a:spLocks noChangeArrowheads="1"/>
        </xdr:cNvSpPr>
      </xdr:nvSpPr>
      <xdr:spPr bwMode="auto">
        <a:xfrm>
          <a:off x="3190875" y="828675"/>
          <a:ext cx="85725" cy="381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91050" name="Line 1">
          <a:extLst>
            <a:ext uri="{FF2B5EF4-FFF2-40B4-BE49-F238E27FC236}">
              <a16:creationId xmlns="" xmlns:a16="http://schemas.microsoft.com/office/drawing/2014/main" id="{00000000-0008-0000-0200-0000AA630100}"/>
            </a:ext>
          </a:extLst>
        </xdr:cNvPr>
        <xdr:cNvSpPr>
          <a:spLocks noChangeShapeType="1"/>
        </xdr:cNvSpPr>
      </xdr:nvSpPr>
      <xdr:spPr bwMode="auto">
        <a:xfrm>
          <a:off x="7419975"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91051" name="Line 2">
          <a:extLst>
            <a:ext uri="{FF2B5EF4-FFF2-40B4-BE49-F238E27FC236}">
              <a16:creationId xmlns="" xmlns:a16="http://schemas.microsoft.com/office/drawing/2014/main" id="{00000000-0008-0000-0200-0000AB630100}"/>
            </a:ext>
          </a:extLst>
        </xdr:cNvPr>
        <xdr:cNvSpPr>
          <a:spLocks noChangeShapeType="1"/>
        </xdr:cNvSpPr>
      </xdr:nvSpPr>
      <xdr:spPr bwMode="auto">
        <a:xfrm>
          <a:off x="7419975" y="0"/>
          <a:ext cx="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35052</xdr:rowOff>
    </xdr:to>
    <xdr:sp macro="" textlink="">
      <xdr:nvSpPr>
        <xdr:cNvPr id="99055" name="Text Box 1">
          <a:extLst>
            <a:ext uri="{FF2B5EF4-FFF2-40B4-BE49-F238E27FC236}">
              <a16:creationId xmlns="" xmlns:a16="http://schemas.microsoft.com/office/drawing/2014/main" id="{00000000-0008-0000-0300-0000EF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35052</xdr:rowOff>
    </xdr:to>
    <xdr:sp macro="" textlink="">
      <xdr:nvSpPr>
        <xdr:cNvPr id="99056" name="Text Box 1">
          <a:extLst>
            <a:ext uri="{FF2B5EF4-FFF2-40B4-BE49-F238E27FC236}">
              <a16:creationId xmlns="" xmlns:a16="http://schemas.microsoft.com/office/drawing/2014/main" id="{00000000-0008-0000-0300-0000F0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35052</xdr:rowOff>
    </xdr:to>
    <xdr:sp macro="" textlink="">
      <xdr:nvSpPr>
        <xdr:cNvPr id="99057" name="Text Box 1">
          <a:extLst>
            <a:ext uri="{FF2B5EF4-FFF2-40B4-BE49-F238E27FC236}">
              <a16:creationId xmlns="" xmlns:a16="http://schemas.microsoft.com/office/drawing/2014/main" id="{00000000-0008-0000-0300-0000F1820100}"/>
            </a:ext>
          </a:extLst>
        </xdr:cNvPr>
        <xdr:cNvSpPr txBox="1">
          <a:spLocks noChangeArrowheads="1"/>
        </xdr:cNvSpPr>
      </xdr:nvSpPr>
      <xdr:spPr bwMode="auto">
        <a:xfrm>
          <a:off x="2647950" y="828675"/>
          <a:ext cx="85725" cy="381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16793" name="Line 1">
          <a:extLst>
            <a:ext uri="{FF2B5EF4-FFF2-40B4-BE49-F238E27FC236}">
              <a16:creationId xmlns="" xmlns:a16="http://schemas.microsoft.com/office/drawing/2014/main" id="{00000000-0008-0000-0500-000039C80100}"/>
            </a:ext>
          </a:extLst>
        </xdr:cNvPr>
        <xdr:cNvSpPr>
          <a:spLocks noChangeShapeType="1"/>
        </xdr:cNvSpPr>
      </xdr:nvSpPr>
      <xdr:spPr bwMode="auto">
        <a:xfrm>
          <a:off x="8191500" y="0"/>
          <a:ext cx="0" cy="0"/>
        </a:xfrm>
        <a:prstGeom prst="line">
          <a:avLst/>
        </a:prstGeom>
        <a:noFill/>
        <a:ln w="9525">
          <a:solidFill>
            <a:srgbClr val="000000"/>
          </a:solidFill>
          <a:round/>
          <a:headEnd/>
          <a:tailEnd/>
        </a:ln>
      </xdr:spPr>
    </xdr:sp>
    <xdr:clientData/>
  </xdr:twoCellAnchor>
  <xdr:twoCellAnchor>
    <xdr:from>
      <xdr:col>4</xdr:col>
      <xdr:colOff>0</xdr:colOff>
      <xdr:row>0</xdr:row>
      <xdr:rowOff>0</xdr:rowOff>
    </xdr:from>
    <xdr:to>
      <xdr:col>4</xdr:col>
      <xdr:colOff>0</xdr:colOff>
      <xdr:row>0</xdr:row>
      <xdr:rowOff>0</xdr:rowOff>
    </xdr:to>
    <xdr:sp macro="" textlink="">
      <xdr:nvSpPr>
        <xdr:cNvPr id="116794" name="Line 2">
          <a:extLst>
            <a:ext uri="{FF2B5EF4-FFF2-40B4-BE49-F238E27FC236}">
              <a16:creationId xmlns="" xmlns:a16="http://schemas.microsoft.com/office/drawing/2014/main" id="{00000000-0008-0000-0500-00003AC80100}"/>
            </a:ext>
          </a:extLst>
        </xdr:cNvPr>
        <xdr:cNvSpPr>
          <a:spLocks noChangeShapeType="1"/>
        </xdr:cNvSpPr>
      </xdr:nvSpPr>
      <xdr:spPr bwMode="auto">
        <a:xfrm>
          <a:off x="8191500" y="0"/>
          <a:ext cx="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38100</xdr:rowOff>
    </xdr:to>
    <xdr:sp macro="" textlink="">
      <xdr:nvSpPr>
        <xdr:cNvPr id="100052" name="Text Box 1">
          <a:extLst>
            <a:ext uri="{FF2B5EF4-FFF2-40B4-BE49-F238E27FC236}">
              <a16:creationId xmlns="" xmlns:a16="http://schemas.microsoft.com/office/drawing/2014/main" id="{00000000-0008-0000-0600-0000D4860100}"/>
            </a:ext>
          </a:extLst>
        </xdr:cNvPr>
        <xdr:cNvSpPr txBox="1">
          <a:spLocks noChangeArrowheads="1"/>
        </xdr:cNvSpPr>
      </xdr:nvSpPr>
      <xdr:spPr bwMode="auto">
        <a:xfrm>
          <a:off x="3057525"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0053" name="Text Box 1">
          <a:extLst>
            <a:ext uri="{FF2B5EF4-FFF2-40B4-BE49-F238E27FC236}">
              <a16:creationId xmlns="" xmlns:a16="http://schemas.microsoft.com/office/drawing/2014/main" id="{00000000-0008-0000-0600-0000D5860100}"/>
            </a:ext>
          </a:extLst>
        </xdr:cNvPr>
        <xdr:cNvSpPr txBox="1">
          <a:spLocks noChangeArrowheads="1"/>
        </xdr:cNvSpPr>
      </xdr:nvSpPr>
      <xdr:spPr bwMode="auto">
        <a:xfrm>
          <a:off x="3057525"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100054" name="Text Box 1">
          <a:extLst>
            <a:ext uri="{FF2B5EF4-FFF2-40B4-BE49-F238E27FC236}">
              <a16:creationId xmlns="" xmlns:a16="http://schemas.microsoft.com/office/drawing/2014/main" id="{00000000-0008-0000-0600-0000D6860100}"/>
            </a:ext>
          </a:extLst>
        </xdr:cNvPr>
        <xdr:cNvSpPr txBox="1">
          <a:spLocks noChangeArrowheads="1"/>
        </xdr:cNvSpPr>
      </xdr:nvSpPr>
      <xdr:spPr bwMode="auto">
        <a:xfrm>
          <a:off x="3057525" y="828675"/>
          <a:ext cx="85725" cy="3810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38100</xdr:rowOff>
    </xdr:to>
    <xdr:sp macro="" textlink="">
      <xdr:nvSpPr>
        <xdr:cNvPr id="2" name="Text Box 1">
          <a:extLst>
            <a:ext uri="{FF2B5EF4-FFF2-40B4-BE49-F238E27FC236}">
              <a16:creationId xmlns:a16="http://schemas.microsoft.com/office/drawing/2014/main" xmlns="" id="{00000000-0008-0000-0800-00008F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3" name="Text Box 1">
          <a:extLst>
            <a:ext uri="{FF2B5EF4-FFF2-40B4-BE49-F238E27FC236}">
              <a16:creationId xmlns:a16="http://schemas.microsoft.com/office/drawing/2014/main" xmlns="" id="{00000000-0008-0000-0800-000090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4" name="Text Box 1">
          <a:extLst>
            <a:ext uri="{FF2B5EF4-FFF2-40B4-BE49-F238E27FC236}">
              <a16:creationId xmlns:a16="http://schemas.microsoft.com/office/drawing/2014/main" xmlns="" id="{00000000-0008-0000-0800-000091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5" name="Text Box 1">
          <a:extLst>
            <a:ext uri="{FF2B5EF4-FFF2-40B4-BE49-F238E27FC236}">
              <a16:creationId xmlns:a16="http://schemas.microsoft.com/office/drawing/2014/main" xmlns="" id="{00000000-0008-0000-0800-000092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6" name="Text Box 1">
          <a:extLst>
            <a:ext uri="{FF2B5EF4-FFF2-40B4-BE49-F238E27FC236}">
              <a16:creationId xmlns:a16="http://schemas.microsoft.com/office/drawing/2014/main" xmlns="" id="{00000000-0008-0000-0800-000093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7" name="Text Box 1">
          <a:extLst>
            <a:ext uri="{FF2B5EF4-FFF2-40B4-BE49-F238E27FC236}">
              <a16:creationId xmlns:a16="http://schemas.microsoft.com/office/drawing/2014/main" xmlns="" id="{00000000-0008-0000-0800-000094A50100}"/>
            </a:ext>
          </a:extLst>
        </xdr:cNvPr>
        <xdr:cNvSpPr txBox="1">
          <a:spLocks noChangeArrowheads="1"/>
        </xdr:cNvSpPr>
      </xdr:nvSpPr>
      <xdr:spPr bwMode="auto">
        <a:xfrm>
          <a:off x="2457450" y="828675"/>
          <a:ext cx="85725" cy="38100"/>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85725</xdr:colOff>
      <xdr:row>1</xdr:row>
      <xdr:rowOff>38100</xdr:rowOff>
    </xdr:to>
    <xdr:sp macro="" textlink="">
      <xdr:nvSpPr>
        <xdr:cNvPr id="2" name="Text Box 1">
          <a:extLst>
            <a:ext uri="{FF2B5EF4-FFF2-40B4-BE49-F238E27FC236}">
              <a16:creationId xmlns:a16="http://schemas.microsoft.com/office/drawing/2014/main" xmlns="" id="{00000000-0008-0000-0A00-0000C58E0100}"/>
            </a:ext>
          </a:extLst>
        </xdr:cNvPr>
        <xdr:cNvSpPr txBox="1">
          <a:spLocks noChangeArrowheads="1"/>
        </xdr:cNvSpPr>
      </xdr:nvSpPr>
      <xdr:spPr bwMode="auto">
        <a:xfrm>
          <a:off x="2657475" y="876300"/>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3" name="Text Box 1">
          <a:extLst>
            <a:ext uri="{FF2B5EF4-FFF2-40B4-BE49-F238E27FC236}">
              <a16:creationId xmlns:a16="http://schemas.microsoft.com/office/drawing/2014/main" xmlns="" id="{00000000-0008-0000-0A00-0000C68E0100}"/>
            </a:ext>
          </a:extLst>
        </xdr:cNvPr>
        <xdr:cNvSpPr txBox="1">
          <a:spLocks noChangeArrowheads="1"/>
        </xdr:cNvSpPr>
      </xdr:nvSpPr>
      <xdr:spPr bwMode="auto">
        <a:xfrm>
          <a:off x="2657475" y="876300"/>
          <a:ext cx="85725" cy="38100"/>
        </a:xfrm>
        <a:prstGeom prst="rect">
          <a:avLst/>
        </a:prstGeom>
        <a:noFill/>
        <a:ln w="9525">
          <a:noFill/>
          <a:miter lim="800000"/>
          <a:headEnd/>
          <a:tailEnd/>
        </a:ln>
      </xdr:spPr>
    </xdr:sp>
    <xdr:clientData/>
  </xdr:twoCellAnchor>
  <xdr:twoCellAnchor editAs="oneCell">
    <xdr:from>
      <xdr:col>3</xdr:col>
      <xdr:colOff>0</xdr:colOff>
      <xdr:row>1</xdr:row>
      <xdr:rowOff>0</xdr:rowOff>
    </xdr:from>
    <xdr:to>
      <xdr:col>3</xdr:col>
      <xdr:colOff>85725</xdr:colOff>
      <xdr:row>1</xdr:row>
      <xdr:rowOff>38100</xdr:rowOff>
    </xdr:to>
    <xdr:sp macro="" textlink="">
      <xdr:nvSpPr>
        <xdr:cNvPr id="4" name="Text Box 1">
          <a:extLst>
            <a:ext uri="{FF2B5EF4-FFF2-40B4-BE49-F238E27FC236}">
              <a16:creationId xmlns:a16="http://schemas.microsoft.com/office/drawing/2014/main" xmlns="" id="{00000000-0008-0000-0A00-0000C78E0100}"/>
            </a:ext>
          </a:extLst>
        </xdr:cNvPr>
        <xdr:cNvSpPr txBox="1">
          <a:spLocks noChangeArrowheads="1"/>
        </xdr:cNvSpPr>
      </xdr:nvSpPr>
      <xdr:spPr bwMode="auto">
        <a:xfrm>
          <a:off x="2657475" y="876300"/>
          <a:ext cx="85725" cy="38100"/>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85725</xdr:colOff>
      <xdr:row>1</xdr:row>
      <xdr:rowOff>35052</xdr:rowOff>
    </xdr:to>
    <xdr:sp macro="" textlink="">
      <xdr:nvSpPr>
        <xdr:cNvPr id="109619" name="Text Box 1">
          <a:extLst>
            <a:ext uri="{FF2B5EF4-FFF2-40B4-BE49-F238E27FC236}">
              <a16:creationId xmlns="" xmlns:a16="http://schemas.microsoft.com/office/drawing/2014/main" id="{00000000-0008-0000-0C00-000033AC0100}"/>
            </a:ext>
          </a:extLst>
        </xdr:cNvPr>
        <xdr:cNvSpPr txBox="1">
          <a:spLocks noChangeArrowheads="1"/>
        </xdr:cNvSpPr>
      </xdr:nvSpPr>
      <xdr:spPr bwMode="auto">
        <a:xfrm>
          <a:off x="2638425" y="790575"/>
          <a:ext cx="85725" cy="38100"/>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228600</xdr:colOff>
      <xdr:row>10</xdr:row>
      <xdr:rowOff>57150</xdr:rowOff>
    </xdr:from>
    <xdr:to>
      <xdr:col>22</xdr:col>
      <xdr:colOff>409575</xdr:colOff>
      <xdr:row>12</xdr:row>
      <xdr:rowOff>228600</xdr:rowOff>
    </xdr:to>
    <xdr:cxnSp macro="">
      <xdr:nvCxnSpPr>
        <xdr:cNvPr id="3" name="Straight Connector 2"/>
        <xdr:cNvCxnSpPr/>
      </xdr:nvCxnSpPr>
      <xdr:spPr>
        <a:xfrm>
          <a:off x="1352550" y="3409950"/>
          <a:ext cx="10287000" cy="742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guyen%20Duong/CHV%20Hu&#7879;/N&#259;m%202023/07%20TH&#193;NG/DS%20&#193;N%20KTT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ew%20folder/B&#193;O%20C&#193;O%20TK%202020/04%20Th&#225;ng/BCTK%20TT08/CHV%20C&#7909;c/BCTK%20CHV%20THIET%2004%20NAM%20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guyen%20Duong\C&#244;%20Nam\TDNH%20K&#7922;%2009%20THANG%20-%20CHV..N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cuments/Zalo%20Received%20Files/Thong%20tu%2005/Thong%20tu%2005-12%20b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m%202023/04.%20Xay%20dung%20van%20ban%20de%20an/48.T&#224;i%20li&#7879;u%20sau%20tham%20dinh/DTTT%2030_8_2023%20da%20sua/Bieu%20mau%20TKTHADS%2028.4.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am%202023/04.%20Xay%20dung%20van%20ban%20de%20an/47.T&#224;i%20li&#7879;u%20g&#7917;i%20V&#7909;%20c&#225;c%20V&#272;C/DTTT%2001_7_2023%20da%20sua/Bieu%20mau%20TKTHADS%2028.4.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P/Documents/Zalo%20Received%20Files/Bieu%20mau%20s&#7889;%2017%20v&#7873;%20k&#7871;t%20qu&#7843;%20THAHC%20(%20&#272;&#227;%20xin%20&#253;%20ki&#7871;n%20PTCT%20ng&#224;y%201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am Nhũng_ 06T.2023"/>
      <sheetName val="KINH TẾ 6T.2023"/>
      <sheetName val="DULIEU"/>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ai báo"/>
      <sheetName val="HUONG DAN"/>
      <sheetName val="Du lieu"/>
      <sheetName val="Mau 1"/>
      <sheetName val="PT 1"/>
      <sheetName val="Mau 2"/>
      <sheetName val="PT 2"/>
      <sheetName val="Mau 3M"/>
      <sheetName val="PT 3M"/>
      <sheetName val="Mau 4M"/>
      <sheetName val="PT 4M"/>
      <sheetName val="Mau 5M"/>
      <sheetName val="1+2"/>
      <sheetName val="BCTK CHV THIET 04 NAM 2020"/>
      <sheetName val="Địa bàn"/>
      <sheetName val="DULIEU"/>
      <sheetName val="Tham Nhũng_ 06T.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sach"/>
      <sheetName val="Danhsach1"/>
      <sheetName val="Nguyen_nhan"/>
      <sheetName val="TCTD"/>
      <sheetName val="TK_theonguyennhan"/>
      <sheetName val="TK_theoTCTD"/>
      <sheetName val="Khai báo"/>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01"/>
      <sheetName val="PT01"/>
      <sheetName val="02"/>
      <sheetName val="PT02"/>
      <sheetName val="03"/>
      <sheetName val="04"/>
      <sheetName val="05"/>
      <sheetName val="06"/>
      <sheetName val="07"/>
      <sheetName val="08"/>
      <sheetName val="09"/>
      <sheetName val="10"/>
      <sheetName val="11"/>
      <sheetName val="12"/>
      <sheetName val="PLViecChuaDieuKien"/>
      <sheetName val="PLTienChuaDieuKien"/>
    </sheetNames>
    <sheetDataSet>
      <sheetData sheetId="0" refreshError="1">
        <row r="2">
          <cell r="C2" t="str">
            <v xml:space="preserve">Đơn vị, người báo cáo: 
Đơn vị nhận báo cáo: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01"/>
      <sheetName val="PT01"/>
      <sheetName val="02"/>
      <sheetName val="02 (bỏ)"/>
      <sheetName val="PT02"/>
      <sheetName val="03"/>
      <sheetName val="03 (bỏ)"/>
      <sheetName val="04"/>
      <sheetName val="04 (bỏ)"/>
      <sheetName val="05"/>
      <sheetName val="05 (bỏ)"/>
      <sheetName val="06"/>
      <sheetName val="07"/>
      <sheetName val="08"/>
      <sheetName val="09"/>
      <sheetName val="10"/>
      <sheetName val="11"/>
      <sheetName val="12"/>
      <sheetName val="13"/>
    </sheetNames>
    <sheetDataSet>
      <sheetData sheetId="0">
        <row r="2">
          <cell r="C2" t="str">
            <v xml:space="preserve">Đơn vị, người báo cáo: 
Đơn vị nhận báo cáo: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01"/>
      <sheetName val="PT01"/>
      <sheetName val="02"/>
      <sheetName val="02 (bỏ)"/>
      <sheetName val="PT02"/>
      <sheetName val="03"/>
      <sheetName val="03 (bỏ)"/>
      <sheetName val="04"/>
      <sheetName val="04 (bỏ)"/>
      <sheetName val="05"/>
      <sheetName val="05 (bỏ)"/>
      <sheetName val="06"/>
      <sheetName val="07"/>
      <sheetName val="08"/>
      <sheetName val="09"/>
      <sheetName val="10"/>
      <sheetName val="11"/>
      <sheetName val="12"/>
      <sheetName val="13"/>
    </sheetNames>
    <sheetDataSet>
      <sheetData sheetId="0" refreshError="1">
        <row r="2">
          <cell r="C2" t="str">
            <v xml:space="preserve">Đơn vị, người báo cáo: 
Đơn vị nhận báo cáo: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sheetName val="01"/>
      <sheetName val="PT01"/>
      <sheetName val="02"/>
      <sheetName val="02 (bỏ)"/>
      <sheetName val="PT02"/>
      <sheetName val="03"/>
      <sheetName val="03 (bỏ)"/>
      <sheetName val="04"/>
      <sheetName val="04 (bỏ)"/>
      <sheetName val="05"/>
      <sheetName val="05 (bỏ)"/>
      <sheetName val="06"/>
      <sheetName val="07"/>
      <sheetName val="08"/>
      <sheetName val="09"/>
      <sheetName val="10"/>
      <sheetName val="11"/>
      <sheetName val="12"/>
      <sheetName val="13"/>
      <sheetName val="14"/>
      <sheetName val="15"/>
      <sheetName val="16"/>
      <sheetName val="17"/>
      <sheetName val="18"/>
      <sheetName val="PLChuaDieuKien"/>
    </sheetNames>
    <sheetDataSet>
      <sheetData sheetId="0">
        <row r="2">
          <cell r="C2" t="str">
            <v xml:space="preserve">Đơn vị  báo cáo: 
Đơn vị nhận báo cáo: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mailto:huongntm.tha@moj.gov.vn" TargetMode="External"/><Relationship Id="rId21" Type="http://schemas.openxmlformats.org/officeDocument/2006/relationships/hyperlink" Target="mailto:nvdung.tha@moj.gov.vn" TargetMode="External"/><Relationship Id="rId42" Type="http://schemas.openxmlformats.org/officeDocument/2006/relationships/hyperlink" Target="mailto:tuanta.tha@moj.gov.vn" TargetMode="External"/><Relationship Id="rId47" Type="http://schemas.openxmlformats.org/officeDocument/2006/relationships/hyperlink" Target="mailto:luunt.tha@moj.gov.vn" TargetMode="External"/><Relationship Id="rId63" Type="http://schemas.openxmlformats.org/officeDocument/2006/relationships/hyperlink" Target="mailto:hongpt.tha@moj.gov.vn" TargetMode="External"/><Relationship Id="rId68" Type="http://schemas.openxmlformats.org/officeDocument/2006/relationships/hyperlink" Target="mailto:hocpx.tha@moj.gov.vn" TargetMode="External"/><Relationship Id="rId84" Type="http://schemas.openxmlformats.org/officeDocument/2006/relationships/hyperlink" Target="mailto:loanlt.tha@moj.gov.vn" TargetMode="External"/><Relationship Id="rId89" Type="http://schemas.openxmlformats.org/officeDocument/2006/relationships/hyperlink" Target="mailto:ngothiha.tha@moj.gov.vn" TargetMode="External"/><Relationship Id="rId16" Type="http://schemas.openxmlformats.org/officeDocument/2006/relationships/hyperlink" Target="mailto:thangtv.tha@moj.gov.vn" TargetMode="External"/><Relationship Id="rId11" Type="http://schemas.openxmlformats.org/officeDocument/2006/relationships/hyperlink" Target="mailto:thunt.tha@moj.gov.vn" TargetMode="External"/><Relationship Id="rId32" Type="http://schemas.openxmlformats.org/officeDocument/2006/relationships/hyperlink" Target="mailto:phuonglt.tha@moj.gov.vn" TargetMode="External"/><Relationship Id="rId37" Type="http://schemas.openxmlformats.org/officeDocument/2006/relationships/hyperlink" Target="mailto:mailt.tha@moj.gov.vn" TargetMode="External"/><Relationship Id="rId53" Type="http://schemas.openxmlformats.org/officeDocument/2006/relationships/hyperlink" Target="mailto:quynn.tha@moj.gov.vn" TargetMode="External"/><Relationship Id="rId58" Type="http://schemas.openxmlformats.org/officeDocument/2006/relationships/hyperlink" Target="mailto:sanglh.tha@moj.gov.vn" TargetMode="External"/><Relationship Id="rId74" Type="http://schemas.openxmlformats.org/officeDocument/2006/relationships/hyperlink" Target="mailto:tatuan.tha@moj.gov.vn" TargetMode="External"/><Relationship Id="rId79" Type="http://schemas.openxmlformats.org/officeDocument/2006/relationships/hyperlink" Target="mailto:thiemlt.tha@moj.gov.vn" TargetMode="External"/><Relationship Id="rId102" Type="http://schemas.openxmlformats.org/officeDocument/2006/relationships/hyperlink" Target="mailto:thaint.tha@moj.gov.vn" TargetMode="External"/><Relationship Id="rId5" Type="http://schemas.openxmlformats.org/officeDocument/2006/relationships/hyperlink" Target="mailto:luctn.tha@moj.gov.vn" TargetMode="External"/><Relationship Id="rId90" Type="http://schemas.openxmlformats.org/officeDocument/2006/relationships/hyperlink" Target="mailto:sinhnx.tha@moj.gov.vn" TargetMode="External"/><Relationship Id="rId95" Type="http://schemas.openxmlformats.org/officeDocument/2006/relationships/hyperlink" Target="mailto:nhanld.tha@moj.gov.vn" TargetMode="External"/><Relationship Id="rId22" Type="http://schemas.openxmlformats.org/officeDocument/2006/relationships/hyperlink" Target="mailto:minhld.tha@moj.gov.vn" TargetMode="External"/><Relationship Id="rId27" Type="http://schemas.openxmlformats.org/officeDocument/2006/relationships/hyperlink" Target="mailto:huongptl.tha@moj.gov.vn" TargetMode="External"/><Relationship Id="rId43" Type="http://schemas.openxmlformats.org/officeDocument/2006/relationships/hyperlink" Target="mailto:hanhlvh.tha@moj.gov.vn" TargetMode="External"/><Relationship Id="rId48" Type="http://schemas.openxmlformats.org/officeDocument/2006/relationships/hyperlink" Target="mailto:tuyennt.tha@moj.gov.vn" TargetMode="External"/><Relationship Id="rId64" Type="http://schemas.openxmlformats.org/officeDocument/2006/relationships/hyperlink" Target="mailto:ltquynh.tha@moj.gov.vn" TargetMode="External"/><Relationship Id="rId69" Type="http://schemas.openxmlformats.org/officeDocument/2006/relationships/hyperlink" Target="mailto:anhtt.tha@moj.gov.vn" TargetMode="External"/><Relationship Id="rId80" Type="http://schemas.openxmlformats.org/officeDocument/2006/relationships/hyperlink" Target="mailto:hainq.tha@moj.gv.vn" TargetMode="External"/><Relationship Id="rId85" Type="http://schemas.openxmlformats.org/officeDocument/2006/relationships/hyperlink" Target="mailto:duongntt.tha@moj.gv.vn" TargetMode="External"/><Relationship Id="rId12" Type="http://schemas.openxmlformats.org/officeDocument/2006/relationships/hyperlink" Target="mailto:tuyennd.tha@moj.gov.vn" TargetMode="External"/><Relationship Id="rId17" Type="http://schemas.openxmlformats.org/officeDocument/2006/relationships/hyperlink" Target="mailto:khanhnh.tha@moj.gov.vn" TargetMode="External"/><Relationship Id="rId33" Type="http://schemas.openxmlformats.org/officeDocument/2006/relationships/hyperlink" Target="mailto:hiennt.tha@moj.gov.vn" TargetMode="External"/><Relationship Id="rId38" Type="http://schemas.openxmlformats.org/officeDocument/2006/relationships/hyperlink" Target="mailto:duongnt.tha@moj.gov.vn" TargetMode="External"/><Relationship Id="rId59" Type="http://schemas.openxmlformats.org/officeDocument/2006/relationships/hyperlink" Target="mailto:nthanh.tha@moj.gov.vn" TargetMode="External"/><Relationship Id="rId103" Type="http://schemas.openxmlformats.org/officeDocument/2006/relationships/hyperlink" Target="mailto:yenlh.tha@moj.gov.vn" TargetMode="External"/><Relationship Id="rId20" Type="http://schemas.openxmlformats.org/officeDocument/2006/relationships/hyperlink" Target="mailto:xuanctn.tha@moj.gov.vn" TargetMode="External"/><Relationship Id="rId41" Type="http://schemas.openxmlformats.org/officeDocument/2006/relationships/hyperlink" Target="mailto:giangdth.tha@moj.gov.vn" TargetMode="External"/><Relationship Id="rId54" Type="http://schemas.openxmlformats.org/officeDocument/2006/relationships/hyperlink" Target="mailto:ntthuy.tha@moj.gov.vn" TargetMode="External"/><Relationship Id="rId62" Type="http://schemas.openxmlformats.org/officeDocument/2006/relationships/hyperlink" Target="mailto:oanhtt.tha@moj.gov.vn" TargetMode="External"/><Relationship Id="rId70" Type="http://schemas.openxmlformats.org/officeDocument/2006/relationships/hyperlink" Target="mailto:lamlt.tha@moj.gov.vn" TargetMode="External"/><Relationship Id="rId75" Type="http://schemas.openxmlformats.org/officeDocument/2006/relationships/hyperlink" Target="mailto:chungnh.tha@moj.gov.vn" TargetMode="External"/><Relationship Id="rId83" Type="http://schemas.openxmlformats.org/officeDocument/2006/relationships/hyperlink" Target="mailto:banh.tha@moj.gov.vn" TargetMode="External"/><Relationship Id="rId88" Type="http://schemas.openxmlformats.org/officeDocument/2006/relationships/hyperlink" Target="mailto:tupx.tha@moj.gov.vn" TargetMode="External"/><Relationship Id="rId91" Type="http://schemas.openxmlformats.org/officeDocument/2006/relationships/hyperlink" Target="mailto:cungnv.tha@moj.gov.vn" TargetMode="External"/><Relationship Id="rId96" Type="http://schemas.openxmlformats.org/officeDocument/2006/relationships/hyperlink" Target="mailto:binhbd.tha@moj.gov.vn" TargetMode="External"/><Relationship Id="rId1" Type="http://schemas.openxmlformats.org/officeDocument/2006/relationships/hyperlink" Target="mailto:dungtv.tha@moj.gov.vn" TargetMode="External"/><Relationship Id="rId6" Type="http://schemas.openxmlformats.org/officeDocument/2006/relationships/hyperlink" Target="mailto:luclv.tha@moj.gov.vn" TargetMode="External"/><Relationship Id="rId15" Type="http://schemas.openxmlformats.org/officeDocument/2006/relationships/hyperlink" Target="mailto:tupv.tha@moj.gov.vn" TargetMode="External"/><Relationship Id="rId23" Type="http://schemas.openxmlformats.org/officeDocument/2006/relationships/hyperlink" Target="mailto:thelc.tha@moj.gov.vn" TargetMode="External"/><Relationship Id="rId28" Type="http://schemas.openxmlformats.org/officeDocument/2006/relationships/hyperlink" Target="mailto:lenv.tha@moj.gov.vn" TargetMode="External"/><Relationship Id="rId36" Type="http://schemas.openxmlformats.org/officeDocument/2006/relationships/hyperlink" Target="mailto:donglx.tha@moj.gov.vn" TargetMode="External"/><Relationship Id="rId49" Type="http://schemas.openxmlformats.org/officeDocument/2006/relationships/hyperlink" Target="mailto:truonglx.tha@moj.gov.vn" TargetMode="External"/><Relationship Id="rId57" Type="http://schemas.openxmlformats.org/officeDocument/2006/relationships/hyperlink" Target="mailto:nthue.tha@moj.gov.vn" TargetMode="External"/><Relationship Id="rId10" Type="http://schemas.openxmlformats.org/officeDocument/2006/relationships/hyperlink" Target="mailto:linhdt.tha@moj.gov.vn" TargetMode="External"/><Relationship Id="rId31" Type="http://schemas.openxmlformats.org/officeDocument/2006/relationships/hyperlink" Target="mailto:daind.tha@moj.gov.vn" TargetMode="External"/><Relationship Id="rId44" Type="http://schemas.openxmlformats.org/officeDocument/2006/relationships/hyperlink" Target="mailto:hangntt.tha@moj.gov.vn" TargetMode="External"/><Relationship Id="rId52" Type="http://schemas.openxmlformats.org/officeDocument/2006/relationships/hyperlink" Target="mailto:vinhtt.ktm@moj.gov.vn" TargetMode="External"/><Relationship Id="rId60" Type="http://schemas.openxmlformats.org/officeDocument/2006/relationships/hyperlink" Target="mailto:huongnt.tha@moj.gov.vn" TargetMode="External"/><Relationship Id="rId65" Type="http://schemas.openxmlformats.org/officeDocument/2006/relationships/hyperlink" Target="mailto:liennt.tha@moj.gov.vn" TargetMode="External"/><Relationship Id="rId73" Type="http://schemas.openxmlformats.org/officeDocument/2006/relationships/hyperlink" Target="mailto:nguyetlt.tha@moj.gov.vn" TargetMode="External"/><Relationship Id="rId78" Type="http://schemas.openxmlformats.org/officeDocument/2006/relationships/hyperlink" Target="mailto:binhtt.tha@moj.gov.vn" TargetMode="External"/><Relationship Id="rId81" Type="http://schemas.openxmlformats.org/officeDocument/2006/relationships/hyperlink" Target="mailto:annv.tha@moj.gov.vn" TargetMode="External"/><Relationship Id="rId86" Type="http://schemas.openxmlformats.org/officeDocument/2006/relationships/hyperlink" Target="mailto:truongtv.tha@moj.gov.vn" TargetMode="External"/><Relationship Id="rId94" Type="http://schemas.openxmlformats.org/officeDocument/2006/relationships/hyperlink" Target="mailto:chienpv.tha@moj.gov.vn" TargetMode="External"/><Relationship Id="rId99" Type="http://schemas.openxmlformats.org/officeDocument/2006/relationships/hyperlink" Target="mailto:huyqm.tha@moj.gov.vn" TargetMode="External"/><Relationship Id="rId101" Type="http://schemas.openxmlformats.org/officeDocument/2006/relationships/hyperlink" Target="mailto:tulv.tha@moj.gov.vn" TargetMode="External"/><Relationship Id="rId4" Type="http://schemas.openxmlformats.org/officeDocument/2006/relationships/hyperlink" Target="mailto:thangdv.tha@moj.gov.vn" TargetMode="External"/><Relationship Id="rId9" Type="http://schemas.openxmlformats.org/officeDocument/2006/relationships/hyperlink" Target="mailto:tamlv.tha@moj.gov.vn" TargetMode="External"/><Relationship Id="rId13" Type="http://schemas.openxmlformats.org/officeDocument/2006/relationships/hyperlink" Target="mailto:lanlth.tha@moj.gov.vn" TargetMode="External"/><Relationship Id="rId18" Type="http://schemas.openxmlformats.org/officeDocument/2006/relationships/hyperlink" Target="mailto:huent.tha@moj.gov.vn" TargetMode="External"/><Relationship Id="rId39" Type="http://schemas.openxmlformats.org/officeDocument/2006/relationships/hyperlink" Target="mailto:ltdung.tha@moj.gov.vn" TargetMode="External"/><Relationship Id="rId34" Type="http://schemas.openxmlformats.org/officeDocument/2006/relationships/hyperlink" Target="mailto:hanhdt.tha@moj.gov.vn" TargetMode="External"/><Relationship Id="rId50" Type="http://schemas.openxmlformats.org/officeDocument/2006/relationships/hyperlink" Target="mailto:thomlth.tha@moj.gov.vn" TargetMode="External"/><Relationship Id="rId55" Type="http://schemas.openxmlformats.org/officeDocument/2006/relationships/hyperlink" Target="mailto:nganpt.tha@moj.gov.vn" TargetMode="External"/><Relationship Id="rId76" Type="http://schemas.openxmlformats.org/officeDocument/2006/relationships/hyperlink" Target="mailto:dungnt.tha@moj.gov.vn" TargetMode="External"/><Relationship Id="rId97" Type="http://schemas.openxmlformats.org/officeDocument/2006/relationships/hyperlink" Target="mailto:myhv.tha@moj.gov.vn" TargetMode="External"/><Relationship Id="rId104" Type="http://schemas.openxmlformats.org/officeDocument/2006/relationships/printerSettings" Target="../printerSettings/printerSettings7.bin"/><Relationship Id="rId7" Type="http://schemas.openxmlformats.org/officeDocument/2006/relationships/hyperlink" Target="mailto:tuanha.tha@moj.gov.vn" TargetMode="External"/><Relationship Id="rId71" Type="http://schemas.openxmlformats.org/officeDocument/2006/relationships/hyperlink" Target="mailto:dungtt.tha@moj.gov.vn" TargetMode="External"/><Relationship Id="rId92" Type="http://schemas.openxmlformats.org/officeDocument/2006/relationships/hyperlink" Target="mailto:thaonv.tha@moj.gov.vn" TargetMode="External"/><Relationship Id="rId2" Type="http://schemas.openxmlformats.org/officeDocument/2006/relationships/hyperlink" Target="mailto:thaoht.tha@moj.gov.vn" TargetMode="External"/><Relationship Id="rId29" Type="http://schemas.openxmlformats.org/officeDocument/2006/relationships/hyperlink" Target="mailto:tuha.tha@moj.gov.vn" TargetMode="External"/><Relationship Id="rId24" Type="http://schemas.openxmlformats.org/officeDocument/2006/relationships/hyperlink" Target="mailto:thudt.tha@moj.gov.vn" TargetMode="External"/><Relationship Id="rId40" Type="http://schemas.openxmlformats.org/officeDocument/2006/relationships/hyperlink" Target="mailto:yenpt.tha@moj.gov.vn" TargetMode="External"/><Relationship Id="rId45" Type="http://schemas.openxmlformats.org/officeDocument/2006/relationships/hyperlink" Target="mailto:hongnta.tha@moj.gov.vn" TargetMode="External"/><Relationship Id="rId66" Type="http://schemas.openxmlformats.org/officeDocument/2006/relationships/hyperlink" Target="mailto:hatuan.tha@moj.gov.vn" TargetMode="External"/><Relationship Id="rId87" Type="http://schemas.openxmlformats.org/officeDocument/2006/relationships/hyperlink" Target="mailto:sanglm.tha@moj.gov.vn" TargetMode="External"/><Relationship Id="rId61" Type="http://schemas.openxmlformats.org/officeDocument/2006/relationships/hyperlink" Target="mailto:hoaptt.tha@moj.gov.vn" TargetMode="External"/><Relationship Id="rId82" Type="http://schemas.openxmlformats.org/officeDocument/2006/relationships/hyperlink" Target="mailto:quyetta.tha@moj.gov.vn" TargetMode="External"/><Relationship Id="rId19" Type="http://schemas.openxmlformats.org/officeDocument/2006/relationships/hyperlink" Target="mailto:lthanh.tha@moj.gov.vn" TargetMode="External"/><Relationship Id="rId14" Type="http://schemas.openxmlformats.org/officeDocument/2006/relationships/hyperlink" Target="mailto:vanna.tha@moj.gov.vn" TargetMode="External"/><Relationship Id="rId30" Type="http://schemas.openxmlformats.org/officeDocument/2006/relationships/hyperlink" Target="mailto:tuyennn.tha@moj.gov.vn" TargetMode="External"/><Relationship Id="rId35" Type="http://schemas.openxmlformats.org/officeDocument/2006/relationships/hyperlink" Target="mailto:thuynt.tha@moj.gov.vn" TargetMode="External"/><Relationship Id="rId56" Type="http://schemas.openxmlformats.org/officeDocument/2006/relationships/hyperlink" Target="mailto:dungdc.tha@moj.gov.vn" TargetMode="External"/><Relationship Id="rId77" Type="http://schemas.openxmlformats.org/officeDocument/2006/relationships/hyperlink" Target="mailto:ltha.tha@moj.gov.vn" TargetMode="External"/><Relationship Id="rId100" Type="http://schemas.openxmlformats.org/officeDocument/2006/relationships/hyperlink" Target="mailto:hungtv.cbg@moj.gov.vn" TargetMode="External"/><Relationship Id="rId105" Type="http://schemas.openxmlformats.org/officeDocument/2006/relationships/drawing" Target="../drawings/drawing6.xml"/><Relationship Id="rId8" Type="http://schemas.openxmlformats.org/officeDocument/2006/relationships/hyperlink" Target="mailto:tuyenlv.tha@moj.gov.vn" TargetMode="External"/><Relationship Id="rId51" Type="http://schemas.openxmlformats.org/officeDocument/2006/relationships/hyperlink" Target="mailto:thanglv.tha@moj.gov.vn" TargetMode="External"/><Relationship Id="rId72" Type="http://schemas.openxmlformats.org/officeDocument/2006/relationships/hyperlink" Target="mailto:huanld.tha@moj.gov.vn" TargetMode="External"/><Relationship Id="rId93" Type="http://schemas.openxmlformats.org/officeDocument/2006/relationships/hyperlink" Target="mailto:khoand.tha@moj.gov.vn" TargetMode="External"/><Relationship Id="rId98" Type="http://schemas.openxmlformats.org/officeDocument/2006/relationships/hyperlink" Target="mailto:bichlt.tha@moj.gov.vn" TargetMode="External"/><Relationship Id="rId3" Type="http://schemas.openxmlformats.org/officeDocument/2006/relationships/hyperlink" Target="mailto:thanhlc.tha@moj.gov.vn" TargetMode="External"/><Relationship Id="rId25" Type="http://schemas.openxmlformats.org/officeDocument/2006/relationships/hyperlink" Target="mailto:kienlt.tha@moj.gov.vn" TargetMode="External"/><Relationship Id="rId46" Type="http://schemas.openxmlformats.org/officeDocument/2006/relationships/hyperlink" Target="mailto:minhlk.tha@moj.gov.vn" TargetMode="External"/><Relationship Id="rId67" Type="http://schemas.openxmlformats.org/officeDocument/2006/relationships/hyperlink" Target="mailto:binhlt.tha@moj.gov.vn"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view="pageBreakPreview" zoomScale="130" zoomScaleSheetLayoutView="130" workbookViewId="0">
      <selection activeCell="E8" sqref="E8"/>
    </sheetView>
  </sheetViews>
  <sheetFormatPr defaultColWidth="8.875" defaultRowHeight="15.75"/>
  <cols>
    <col min="1" max="1" width="8.875" customWidth="1"/>
    <col min="2" max="2" width="19" customWidth="1"/>
    <col min="3" max="3" width="57.375" customWidth="1"/>
    <col min="4" max="4" width="23.375" customWidth="1"/>
    <col min="5" max="5" width="20.125" customWidth="1"/>
  </cols>
  <sheetData>
    <row r="1" spans="1:3" ht="38.25" customHeight="1">
      <c r="A1" s="399" t="s">
        <v>134</v>
      </c>
      <c r="B1" s="399"/>
      <c r="C1" s="18" t="s">
        <v>135</v>
      </c>
    </row>
    <row r="2" spans="1:3" ht="48.75" customHeight="1">
      <c r="A2" s="400" t="s">
        <v>142</v>
      </c>
      <c r="B2" s="400"/>
      <c r="C2" s="17" t="s">
        <v>166</v>
      </c>
    </row>
    <row r="3" spans="1:3">
      <c r="A3" s="402" t="s">
        <v>138</v>
      </c>
      <c r="B3" s="14" t="s">
        <v>140</v>
      </c>
      <c r="C3" s="15" t="s">
        <v>462</v>
      </c>
    </row>
    <row r="4" spans="1:3">
      <c r="A4" s="402"/>
      <c r="B4" s="14" t="s">
        <v>139</v>
      </c>
      <c r="C4" s="16" t="s">
        <v>483</v>
      </c>
    </row>
    <row r="5" spans="1:3">
      <c r="A5" s="402"/>
      <c r="B5" s="14" t="s">
        <v>137</v>
      </c>
      <c r="C5" s="15" t="s">
        <v>459</v>
      </c>
    </row>
    <row r="6" spans="1:3">
      <c r="A6" s="403" t="s">
        <v>136</v>
      </c>
      <c r="B6" s="14" t="s">
        <v>141</v>
      </c>
      <c r="C6" s="15" t="s">
        <v>436</v>
      </c>
    </row>
    <row r="7" spans="1:3">
      <c r="A7" s="403"/>
      <c r="B7" s="14" t="s">
        <v>139</v>
      </c>
      <c r="C7" s="15" t="s">
        <v>483</v>
      </c>
    </row>
    <row r="8" spans="1:3" ht="52.5" customHeight="1">
      <c r="A8" s="401" t="s">
        <v>398</v>
      </c>
      <c r="B8" s="401"/>
      <c r="C8" s="401"/>
    </row>
  </sheetData>
  <mergeCells count="5">
    <mergeCell ref="A1:B1"/>
    <mergeCell ref="A2:B2"/>
    <mergeCell ref="A8:C8"/>
    <mergeCell ref="A3:A5"/>
    <mergeCell ref="A6:A7"/>
  </mergeCells>
  <phoneticPr fontId="11"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29"/>
  <sheetViews>
    <sheetView view="pageBreakPreview" zoomScaleSheetLayoutView="100" workbookViewId="0">
      <selection activeCell="E27" sqref="E27"/>
    </sheetView>
  </sheetViews>
  <sheetFormatPr defaultColWidth="9" defaultRowHeight="15.75"/>
  <cols>
    <col min="1" max="1" width="4.375" style="110" customWidth="1"/>
    <col min="2" max="2" width="16.75" style="110" customWidth="1"/>
    <col min="3" max="3" width="15.25" style="110" customWidth="1"/>
    <col min="4" max="4" width="18.125" style="110" customWidth="1"/>
    <col min="5" max="6" width="16.625" style="110" customWidth="1"/>
    <col min="7" max="9" width="13.75" style="110" customWidth="1"/>
    <col min="10" max="10" width="19.5" style="110" customWidth="1"/>
    <col min="11" max="11" width="33.625" style="110" customWidth="1"/>
    <col min="12" max="12" width="10.375" style="110" customWidth="1"/>
    <col min="13" max="16384" width="9" style="110"/>
  </cols>
  <sheetData>
    <row r="1" spans="1:12" ht="62.25" customHeight="1">
      <c r="A1" s="474" t="s">
        <v>278</v>
      </c>
      <c r="B1" s="474"/>
      <c r="C1" s="474"/>
      <c r="D1" s="431" t="s">
        <v>489</v>
      </c>
      <c r="E1" s="431"/>
      <c r="F1" s="431"/>
      <c r="G1" s="514" t="str">
        <f>TT!C2</f>
        <v xml:space="preserve">Đơn vị, người báo cáo: 
Đơn vị nhận báo cáo: </v>
      </c>
      <c r="H1" s="514"/>
      <c r="I1" s="514"/>
      <c r="J1" s="175" t="s">
        <v>374</v>
      </c>
      <c r="K1" s="175" t="s">
        <v>377</v>
      </c>
    </row>
    <row r="2" spans="1:12" ht="20.25" customHeight="1">
      <c r="B2" s="132"/>
      <c r="C2" s="132"/>
      <c r="D2" s="184"/>
      <c r="E2" s="184"/>
      <c r="F2" s="176"/>
      <c r="G2" s="176"/>
      <c r="H2" s="472" t="s">
        <v>73</v>
      </c>
      <c r="I2" s="472"/>
      <c r="J2" s="177" t="s">
        <v>375</v>
      </c>
      <c r="K2" s="177" t="s">
        <v>378</v>
      </c>
    </row>
    <row r="3" spans="1:12" s="185" customFormat="1" ht="15.75" customHeight="1">
      <c r="A3" s="467" t="s">
        <v>78</v>
      </c>
      <c r="B3" s="467" t="s">
        <v>79</v>
      </c>
      <c r="C3" s="515" t="s">
        <v>285</v>
      </c>
      <c r="D3" s="457" t="s">
        <v>255</v>
      </c>
      <c r="E3" s="457" t="s">
        <v>4</v>
      </c>
      <c r="F3" s="457"/>
      <c r="G3" s="457" t="s">
        <v>256</v>
      </c>
      <c r="H3" s="457" t="s">
        <v>4</v>
      </c>
      <c r="I3" s="457"/>
      <c r="J3" s="177" t="s">
        <v>376</v>
      </c>
      <c r="K3" s="177" t="s">
        <v>373</v>
      </c>
    </row>
    <row r="4" spans="1:12" s="185" customFormat="1" ht="15.75" customHeight="1">
      <c r="A4" s="468"/>
      <c r="B4" s="468"/>
      <c r="C4" s="515"/>
      <c r="D4" s="457"/>
      <c r="E4" s="457" t="s">
        <v>88</v>
      </c>
      <c r="F4" s="457" t="s">
        <v>89</v>
      </c>
      <c r="G4" s="457"/>
      <c r="H4" s="457" t="s">
        <v>152</v>
      </c>
      <c r="I4" s="457" t="s">
        <v>153</v>
      </c>
      <c r="J4" s="177" t="s">
        <v>379</v>
      </c>
      <c r="K4" s="69"/>
    </row>
    <row r="5" spans="1:12" s="185" customFormat="1" ht="15.75" customHeight="1">
      <c r="A5" s="468"/>
      <c r="B5" s="468"/>
      <c r="C5" s="515"/>
      <c r="D5" s="457"/>
      <c r="E5" s="457"/>
      <c r="F5" s="457"/>
      <c r="G5" s="457"/>
      <c r="H5" s="457"/>
      <c r="I5" s="457"/>
      <c r="K5" s="177"/>
    </row>
    <row r="6" spans="1:12" s="185" customFormat="1" ht="20.25" customHeight="1">
      <c r="A6" s="468"/>
      <c r="B6" s="468"/>
      <c r="C6" s="515"/>
      <c r="D6" s="457"/>
      <c r="E6" s="457"/>
      <c r="F6" s="457"/>
      <c r="G6" s="457"/>
      <c r="H6" s="457"/>
      <c r="I6" s="457"/>
      <c r="K6" s="177"/>
    </row>
    <row r="7" spans="1:12" s="185" customFormat="1" ht="21.75" customHeight="1">
      <c r="A7" s="473"/>
      <c r="B7" s="473"/>
      <c r="C7" s="515"/>
      <c r="D7" s="457"/>
      <c r="E7" s="457"/>
      <c r="F7" s="457"/>
      <c r="G7" s="457"/>
      <c r="H7" s="457"/>
      <c r="I7" s="457"/>
      <c r="J7" s="512" t="s">
        <v>399</v>
      </c>
      <c r="K7" s="513"/>
      <c r="L7" s="513"/>
    </row>
    <row r="8" spans="1:12" ht="15.75" customHeight="1">
      <c r="A8" s="461" t="s">
        <v>3</v>
      </c>
      <c r="B8" s="463"/>
      <c r="C8" s="186" t="s">
        <v>7</v>
      </c>
      <c r="D8" s="186" t="s">
        <v>8</v>
      </c>
      <c r="E8" s="186" t="s">
        <v>13</v>
      </c>
      <c r="F8" s="186" t="s">
        <v>16</v>
      </c>
      <c r="G8" s="186" t="s">
        <v>17</v>
      </c>
      <c r="H8" s="186" t="s">
        <v>18</v>
      </c>
      <c r="I8" s="186" t="s">
        <v>19</v>
      </c>
      <c r="J8" s="187"/>
      <c r="K8" s="187"/>
    </row>
    <row r="9" spans="1:12" s="83" customFormat="1" ht="15.75" customHeight="1">
      <c r="A9" s="188"/>
      <c r="B9" s="188" t="s">
        <v>458</v>
      </c>
      <c r="C9" s="180">
        <f>SUM(C10:C23)</f>
        <v>44</v>
      </c>
      <c r="D9" s="180">
        <f t="shared" ref="D9:I9" si="0">SUM(D10:D23)</f>
        <v>106</v>
      </c>
      <c r="E9" s="180">
        <f t="shared" si="0"/>
        <v>91</v>
      </c>
      <c r="F9" s="180">
        <f t="shared" si="0"/>
        <v>15</v>
      </c>
      <c r="G9" s="180">
        <f t="shared" si="0"/>
        <v>106</v>
      </c>
      <c r="H9" s="180">
        <f t="shared" si="0"/>
        <v>52</v>
      </c>
      <c r="I9" s="180">
        <f t="shared" si="0"/>
        <v>54</v>
      </c>
      <c r="J9" s="93">
        <f>D9-E9-F9</f>
        <v>0</v>
      </c>
      <c r="K9" s="93">
        <f>G9-H9-I9</f>
        <v>0</v>
      </c>
      <c r="L9" s="93">
        <f>D9-G9</f>
        <v>0</v>
      </c>
    </row>
    <row r="10" spans="1:12" s="83" customFormat="1" ht="15.75" customHeight="1">
      <c r="A10" s="279">
        <v>1</v>
      </c>
      <c r="B10" s="79" t="s">
        <v>444</v>
      </c>
      <c r="C10" s="77">
        <v>1</v>
      </c>
      <c r="D10" s="180">
        <v>2</v>
      </c>
      <c r="E10" s="180">
        <v>1</v>
      </c>
      <c r="F10" s="180">
        <v>1</v>
      </c>
      <c r="G10" s="180">
        <v>2</v>
      </c>
      <c r="H10" s="180">
        <v>1</v>
      </c>
      <c r="I10" s="180">
        <v>1</v>
      </c>
      <c r="J10" s="93">
        <f t="shared" ref="J10:J23" si="1">D10-E10-F10</f>
        <v>0</v>
      </c>
      <c r="K10" s="93">
        <f t="shared" ref="K10:K23" si="2">G10-H10-I10</f>
        <v>0</v>
      </c>
      <c r="L10" s="93">
        <f t="shared" ref="L10:L23" si="3">D10-G10</f>
        <v>0</v>
      </c>
    </row>
    <row r="11" spans="1:12" s="282" customFormat="1" ht="15.75" customHeight="1">
      <c r="A11" s="280">
        <v>2</v>
      </c>
      <c r="B11" s="79" t="s">
        <v>445</v>
      </c>
      <c r="C11" s="77">
        <v>14</v>
      </c>
      <c r="D11" s="77">
        <v>23</v>
      </c>
      <c r="E11" s="77">
        <v>23</v>
      </c>
      <c r="F11" s="77">
        <v>0</v>
      </c>
      <c r="G11" s="77">
        <v>23</v>
      </c>
      <c r="H11" s="77">
        <v>1</v>
      </c>
      <c r="I11" s="77">
        <v>22</v>
      </c>
      <c r="J11" s="281">
        <f t="shared" si="1"/>
        <v>0</v>
      </c>
      <c r="K11" s="281">
        <f t="shared" si="2"/>
        <v>0</v>
      </c>
      <c r="L11" s="281">
        <f t="shared" si="3"/>
        <v>0</v>
      </c>
    </row>
    <row r="12" spans="1:12" s="83" customFormat="1" ht="15.75" customHeight="1">
      <c r="A12" s="78">
        <v>3</v>
      </c>
      <c r="B12" s="79" t="s">
        <v>446</v>
      </c>
      <c r="C12" s="77">
        <v>2</v>
      </c>
      <c r="D12" s="180">
        <v>6</v>
      </c>
      <c r="E12" s="180">
        <v>3</v>
      </c>
      <c r="F12" s="180">
        <v>3</v>
      </c>
      <c r="G12" s="180">
        <v>6</v>
      </c>
      <c r="H12" s="180">
        <v>3</v>
      </c>
      <c r="I12" s="180">
        <v>3</v>
      </c>
      <c r="J12" s="93">
        <f t="shared" si="1"/>
        <v>0</v>
      </c>
      <c r="K12" s="93">
        <f t="shared" si="2"/>
        <v>0</v>
      </c>
      <c r="L12" s="93">
        <f t="shared" si="3"/>
        <v>0</v>
      </c>
    </row>
    <row r="13" spans="1:12" s="83" customFormat="1" ht="15.75" customHeight="1">
      <c r="A13" s="78">
        <v>4</v>
      </c>
      <c r="B13" s="79" t="s">
        <v>447</v>
      </c>
      <c r="C13" s="77">
        <v>2</v>
      </c>
      <c r="D13" s="180">
        <v>6</v>
      </c>
      <c r="E13" s="180">
        <v>2</v>
      </c>
      <c r="F13" s="180">
        <v>4</v>
      </c>
      <c r="G13" s="180">
        <v>6</v>
      </c>
      <c r="H13" s="180">
        <v>6</v>
      </c>
      <c r="I13" s="180">
        <v>0</v>
      </c>
      <c r="J13" s="93">
        <f t="shared" si="1"/>
        <v>0</v>
      </c>
      <c r="K13" s="93">
        <f t="shared" si="2"/>
        <v>0</v>
      </c>
      <c r="L13" s="93">
        <f t="shared" si="3"/>
        <v>0</v>
      </c>
    </row>
    <row r="14" spans="1:12" s="83" customFormat="1" ht="15.75" customHeight="1">
      <c r="A14" s="78">
        <v>5</v>
      </c>
      <c r="B14" s="79" t="s">
        <v>448</v>
      </c>
      <c r="C14" s="77">
        <v>1</v>
      </c>
      <c r="D14" s="180">
        <v>7</v>
      </c>
      <c r="E14" s="180">
        <v>7</v>
      </c>
      <c r="F14" s="180">
        <v>0</v>
      </c>
      <c r="G14" s="180">
        <v>7</v>
      </c>
      <c r="H14" s="180">
        <v>7</v>
      </c>
      <c r="I14" s="180">
        <v>0</v>
      </c>
      <c r="J14" s="93">
        <f t="shared" si="1"/>
        <v>0</v>
      </c>
      <c r="K14" s="93">
        <f t="shared" si="2"/>
        <v>0</v>
      </c>
      <c r="L14" s="93">
        <f t="shared" si="3"/>
        <v>0</v>
      </c>
    </row>
    <row r="15" spans="1:12" s="83" customFormat="1" ht="15.75" customHeight="1">
      <c r="A15" s="78">
        <v>6</v>
      </c>
      <c r="B15" s="79" t="s">
        <v>449</v>
      </c>
      <c r="C15" s="77">
        <v>1</v>
      </c>
      <c r="D15" s="180">
        <v>2</v>
      </c>
      <c r="E15" s="180">
        <v>2</v>
      </c>
      <c r="F15" s="180">
        <v>0</v>
      </c>
      <c r="G15" s="180">
        <v>2</v>
      </c>
      <c r="H15" s="180">
        <v>1</v>
      </c>
      <c r="I15" s="180">
        <v>1</v>
      </c>
      <c r="J15" s="93">
        <f t="shared" si="1"/>
        <v>0</v>
      </c>
      <c r="K15" s="93">
        <f t="shared" si="2"/>
        <v>0</v>
      </c>
      <c r="L15" s="93">
        <f t="shared" si="3"/>
        <v>0</v>
      </c>
    </row>
    <row r="16" spans="1:12" s="83" customFormat="1" ht="15.75" customHeight="1">
      <c r="A16" s="78">
        <v>7</v>
      </c>
      <c r="B16" s="79" t="s">
        <v>450</v>
      </c>
      <c r="C16" s="77">
        <v>8</v>
      </c>
      <c r="D16" s="180">
        <v>8</v>
      </c>
      <c r="E16" s="180">
        <v>8</v>
      </c>
      <c r="F16" s="180">
        <v>0</v>
      </c>
      <c r="G16" s="180">
        <v>8</v>
      </c>
      <c r="H16" s="180">
        <v>3</v>
      </c>
      <c r="I16" s="180">
        <v>5</v>
      </c>
      <c r="J16" s="93">
        <f t="shared" si="1"/>
        <v>0</v>
      </c>
      <c r="K16" s="93">
        <f t="shared" si="2"/>
        <v>0</v>
      </c>
      <c r="L16" s="93">
        <f t="shared" si="3"/>
        <v>0</v>
      </c>
    </row>
    <row r="17" spans="1:12" s="83" customFormat="1" ht="15.75" customHeight="1">
      <c r="A17" s="78">
        <v>8</v>
      </c>
      <c r="B17" s="79" t="s">
        <v>451</v>
      </c>
      <c r="C17" s="77">
        <v>9</v>
      </c>
      <c r="D17" s="180">
        <v>2</v>
      </c>
      <c r="E17" s="180">
        <v>2</v>
      </c>
      <c r="F17" s="180">
        <v>0</v>
      </c>
      <c r="G17" s="180">
        <v>2</v>
      </c>
      <c r="H17" s="180">
        <v>0</v>
      </c>
      <c r="I17" s="180">
        <v>2</v>
      </c>
      <c r="J17" s="93">
        <f t="shared" si="1"/>
        <v>0</v>
      </c>
      <c r="K17" s="93">
        <f t="shared" si="2"/>
        <v>0</v>
      </c>
      <c r="L17" s="93">
        <f t="shared" si="3"/>
        <v>0</v>
      </c>
    </row>
    <row r="18" spans="1:12" s="83" customFormat="1" ht="15.75" customHeight="1">
      <c r="A18" s="78">
        <v>9</v>
      </c>
      <c r="B18" s="79" t="s">
        <v>452</v>
      </c>
      <c r="C18" s="77">
        <v>0</v>
      </c>
      <c r="D18" s="180">
        <v>17</v>
      </c>
      <c r="E18" s="180">
        <v>16</v>
      </c>
      <c r="F18" s="180">
        <v>1</v>
      </c>
      <c r="G18" s="180">
        <v>17</v>
      </c>
      <c r="H18" s="180">
        <v>6</v>
      </c>
      <c r="I18" s="180">
        <v>11</v>
      </c>
      <c r="J18" s="93">
        <f t="shared" si="1"/>
        <v>0</v>
      </c>
      <c r="K18" s="93">
        <f t="shared" si="2"/>
        <v>0</v>
      </c>
      <c r="L18" s="93">
        <f t="shared" si="3"/>
        <v>0</v>
      </c>
    </row>
    <row r="19" spans="1:12" s="83" customFormat="1" ht="15.75" customHeight="1">
      <c r="A19" s="78">
        <v>10</v>
      </c>
      <c r="B19" s="79" t="s">
        <v>453</v>
      </c>
      <c r="C19" s="77">
        <v>0</v>
      </c>
      <c r="D19" s="180">
        <v>0</v>
      </c>
      <c r="E19" s="180">
        <v>0</v>
      </c>
      <c r="F19" s="180">
        <v>0</v>
      </c>
      <c r="G19" s="180">
        <v>0</v>
      </c>
      <c r="H19" s="180">
        <v>0</v>
      </c>
      <c r="I19" s="180">
        <v>0</v>
      </c>
      <c r="J19" s="93">
        <f t="shared" si="1"/>
        <v>0</v>
      </c>
      <c r="K19" s="93">
        <f t="shared" si="2"/>
        <v>0</v>
      </c>
      <c r="L19" s="93">
        <f t="shared" si="3"/>
        <v>0</v>
      </c>
    </row>
    <row r="20" spans="1:12" s="83" customFormat="1" ht="15.75" customHeight="1">
      <c r="A20" s="78">
        <v>11</v>
      </c>
      <c r="B20" s="79" t="s">
        <v>454</v>
      </c>
      <c r="C20" s="77">
        <v>4</v>
      </c>
      <c r="D20" s="180">
        <v>5</v>
      </c>
      <c r="E20" s="180">
        <v>2</v>
      </c>
      <c r="F20" s="180">
        <v>3</v>
      </c>
      <c r="G20" s="180">
        <v>5</v>
      </c>
      <c r="H20" s="180">
        <v>0</v>
      </c>
      <c r="I20" s="180">
        <v>5</v>
      </c>
      <c r="J20" s="93">
        <f t="shared" si="1"/>
        <v>0</v>
      </c>
      <c r="K20" s="93">
        <f t="shared" si="2"/>
        <v>0</v>
      </c>
      <c r="L20" s="93">
        <f t="shared" si="3"/>
        <v>0</v>
      </c>
    </row>
    <row r="21" spans="1:12" s="83" customFormat="1" ht="15.75" customHeight="1">
      <c r="A21" s="78">
        <v>12</v>
      </c>
      <c r="B21" s="79" t="s">
        <v>455</v>
      </c>
      <c r="C21" s="77">
        <v>0</v>
      </c>
      <c r="D21" s="180">
        <v>6</v>
      </c>
      <c r="E21" s="180">
        <v>5</v>
      </c>
      <c r="F21" s="180">
        <v>1</v>
      </c>
      <c r="G21" s="180">
        <v>6</v>
      </c>
      <c r="H21" s="180">
        <v>5</v>
      </c>
      <c r="I21" s="180">
        <v>1</v>
      </c>
      <c r="J21" s="93">
        <f t="shared" si="1"/>
        <v>0</v>
      </c>
      <c r="K21" s="93">
        <f t="shared" si="2"/>
        <v>0</v>
      </c>
      <c r="L21" s="93">
        <f t="shared" si="3"/>
        <v>0</v>
      </c>
    </row>
    <row r="22" spans="1:12" s="83" customFormat="1" ht="15.75" customHeight="1">
      <c r="A22" s="78">
        <v>13</v>
      </c>
      <c r="B22" s="79" t="s">
        <v>456</v>
      </c>
      <c r="C22" s="77">
        <v>0</v>
      </c>
      <c r="D22" s="180">
        <v>20</v>
      </c>
      <c r="E22" s="180">
        <v>18</v>
      </c>
      <c r="F22" s="180">
        <v>2</v>
      </c>
      <c r="G22" s="180">
        <v>20</v>
      </c>
      <c r="H22" s="180">
        <v>18</v>
      </c>
      <c r="I22" s="180">
        <v>2</v>
      </c>
      <c r="J22" s="93">
        <f t="shared" si="1"/>
        <v>0</v>
      </c>
      <c r="K22" s="93">
        <f t="shared" si="2"/>
        <v>0</v>
      </c>
      <c r="L22" s="93">
        <f t="shared" si="3"/>
        <v>0</v>
      </c>
    </row>
    <row r="23" spans="1:12" s="83" customFormat="1" ht="15.75" customHeight="1">
      <c r="A23" s="78">
        <v>14</v>
      </c>
      <c r="B23" s="79" t="s">
        <v>457</v>
      </c>
      <c r="C23" s="77">
        <v>2</v>
      </c>
      <c r="D23" s="180">
        <v>2</v>
      </c>
      <c r="E23" s="180">
        <v>2</v>
      </c>
      <c r="F23" s="180">
        <v>0</v>
      </c>
      <c r="G23" s="180">
        <v>2</v>
      </c>
      <c r="H23" s="180">
        <v>1</v>
      </c>
      <c r="I23" s="180">
        <v>1</v>
      </c>
      <c r="J23" s="93">
        <f t="shared" si="1"/>
        <v>0</v>
      </c>
      <c r="K23" s="93">
        <f t="shared" si="2"/>
        <v>0</v>
      </c>
      <c r="L23" s="93">
        <f t="shared" si="3"/>
        <v>0</v>
      </c>
    </row>
    <row r="24" spans="1:12" s="105" customFormat="1" ht="24" customHeight="1">
      <c r="B24" s="507"/>
      <c r="C24" s="507"/>
      <c r="D24" s="507"/>
      <c r="F24" s="507" t="str">
        <f>TT!C7</f>
        <v>Thanh Hóa, ngày 02 tháng 4 năm 2026</v>
      </c>
      <c r="G24" s="507"/>
      <c r="H24" s="507"/>
      <c r="I24" s="189"/>
      <c r="J24" s="190"/>
    </row>
    <row r="25" spans="1:12" ht="16.5">
      <c r="B25" s="505" t="s">
        <v>133</v>
      </c>
      <c r="C25" s="505"/>
      <c r="D25" s="505"/>
      <c r="F25" s="505" t="str">
        <f>TT!C5</f>
        <v>TRƯỞNG THI HÀNH ÁN DÂN SỰ</v>
      </c>
      <c r="G25" s="505"/>
      <c r="H25" s="505"/>
      <c r="I25" s="20"/>
      <c r="J25" s="191"/>
    </row>
    <row r="26" spans="1:12" ht="18" customHeight="1">
      <c r="B26" s="183"/>
      <c r="C26" s="183"/>
      <c r="D26" s="183"/>
      <c r="F26" s="109"/>
      <c r="G26" s="109"/>
      <c r="H26" s="183"/>
      <c r="I26" s="183"/>
      <c r="J26" s="192"/>
    </row>
    <row r="27" spans="1:12" ht="29.25" customHeight="1">
      <c r="B27" s="183"/>
      <c r="C27" s="183"/>
      <c r="D27" s="183"/>
      <c r="F27" s="109"/>
      <c r="G27" s="109"/>
      <c r="H27" s="183"/>
      <c r="I27" s="183"/>
      <c r="J27" s="192"/>
    </row>
    <row r="28" spans="1:12" ht="24.75" customHeight="1">
      <c r="B28" s="183"/>
      <c r="C28" s="183"/>
      <c r="D28" s="183"/>
      <c r="F28" s="109"/>
      <c r="G28" s="109"/>
      <c r="H28" s="183"/>
      <c r="I28" s="183"/>
      <c r="J28" s="192"/>
    </row>
    <row r="29" spans="1:12" ht="16.5">
      <c r="B29" s="505" t="str">
        <f>TT!C6</f>
        <v>Đào Tuấn Linh</v>
      </c>
      <c r="C29" s="505"/>
      <c r="D29" s="505"/>
      <c r="F29" s="505" t="str">
        <f>TT!C3</f>
        <v>Trần Văn Dũng</v>
      </c>
      <c r="G29" s="505"/>
      <c r="H29" s="505"/>
      <c r="I29" s="20"/>
      <c r="J29" s="191"/>
    </row>
  </sheetData>
  <sheetProtection formatCells="0" formatColumns="0" formatRows="0" insertRows="0" deleteRows="0"/>
  <mergeCells count="23">
    <mergeCell ref="G1:I1"/>
    <mergeCell ref="C3:C7"/>
    <mergeCell ref="A1:C1"/>
    <mergeCell ref="A3:A7"/>
    <mergeCell ref="E4:E7"/>
    <mergeCell ref="F4:F7"/>
    <mergeCell ref="H4:H7"/>
    <mergeCell ref="I4:I7"/>
    <mergeCell ref="D1:F1"/>
    <mergeCell ref="H2:I2"/>
    <mergeCell ref="J7:L7"/>
    <mergeCell ref="A8:B8"/>
    <mergeCell ref="E3:F3"/>
    <mergeCell ref="B3:B7"/>
    <mergeCell ref="D3:D7"/>
    <mergeCell ref="G3:G7"/>
    <mergeCell ref="H3:I3"/>
    <mergeCell ref="B24:D24"/>
    <mergeCell ref="B25:D25"/>
    <mergeCell ref="B29:D29"/>
    <mergeCell ref="F24:H24"/>
    <mergeCell ref="F25:H25"/>
    <mergeCell ref="F29:H29"/>
  </mergeCells>
  <phoneticPr fontId="11" type="noConversion"/>
  <pageMargins left="0.38" right="0.28000000000000003" top="0.42" bottom="0.4"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2"/>
  <sheetViews>
    <sheetView view="pageBreakPreview" zoomScaleSheetLayoutView="100" workbookViewId="0">
      <pane ySplit="7" topLeftCell="A56" activePane="bottomLeft" state="frozen"/>
      <selection pane="bottomLeft" activeCell="Y73" sqref="Y73"/>
    </sheetView>
  </sheetViews>
  <sheetFormatPr defaultColWidth="9" defaultRowHeight="15.75"/>
  <cols>
    <col min="1" max="1" width="5" style="290" customWidth="1"/>
    <col min="2" max="2" width="21.625" style="347" customWidth="1"/>
    <col min="3" max="3" width="6.625" style="290" customWidth="1"/>
    <col min="4" max="4" width="5.625" style="290" customWidth="1"/>
    <col min="5" max="5" width="7.25" style="290" customWidth="1"/>
    <col min="6" max="7" width="5.875" style="290" customWidth="1"/>
    <col min="8" max="8" width="5.5" style="290" customWidth="1"/>
    <col min="9" max="9" width="9.875" style="290" customWidth="1"/>
    <col min="10" max="10" width="8.5" style="290" customWidth="1"/>
    <col min="11" max="11" width="7.375" style="290" customWidth="1"/>
    <col min="12" max="12" width="7.5" style="290" customWidth="1"/>
    <col min="13" max="13" width="6.875" style="290" customWidth="1"/>
    <col min="14" max="14" width="6.625" style="290" customWidth="1"/>
    <col min="15" max="15" width="7.25" style="290" customWidth="1"/>
    <col min="16" max="16" width="8.375" style="290" customWidth="1"/>
    <col min="17" max="19" width="5.875" style="290" customWidth="1"/>
    <col min="20" max="20" width="8.125" style="290" customWidth="1"/>
    <col min="21" max="21" width="7.375" style="290" customWidth="1"/>
    <col min="22" max="22" width="9.5" style="290" customWidth="1"/>
    <col min="23" max="23" width="9" style="290"/>
    <col min="24" max="24" width="12.375" style="290" customWidth="1"/>
    <col min="25" max="16384" width="9" style="290"/>
  </cols>
  <sheetData>
    <row r="1" spans="1:27" ht="60" customHeight="1">
      <c r="A1" s="516" t="s">
        <v>320</v>
      </c>
      <c r="B1" s="516"/>
      <c r="C1" s="516"/>
      <c r="D1" s="516"/>
      <c r="E1" s="517" t="s">
        <v>490</v>
      </c>
      <c r="F1" s="517"/>
      <c r="G1" s="517"/>
      <c r="H1" s="517"/>
      <c r="I1" s="517"/>
      <c r="J1" s="517"/>
      <c r="K1" s="517"/>
      <c r="L1" s="517"/>
      <c r="M1" s="517"/>
      <c r="N1" s="517"/>
      <c r="O1" s="517"/>
      <c r="P1" s="517"/>
      <c r="Q1" s="518" t="str">
        <f>[4]TT!C2</f>
        <v xml:space="preserve">Đơn vị, người báo cáo: 
Đơn vị nhận báo cáo: </v>
      </c>
      <c r="R1" s="518"/>
      <c r="S1" s="518"/>
      <c r="T1" s="518"/>
      <c r="U1" s="518"/>
      <c r="V1" s="518"/>
      <c r="W1" s="288"/>
      <c r="X1" s="288"/>
      <c r="Y1" s="288"/>
      <c r="Z1" s="288"/>
      <c r="AA1" s="289"/>
    </row>
    <row r="2" spans="1:27" ht="16.5" customHeight="1">
      <c r="A2" s="291"/>
      <c r="B2" s="292"/>
      <c r="C2" s="291"/>
      <c r="D2" s="291"/>
      <c r="E2" s="291"/>
      <c r="F2" s="291"/>
      <c r="G2" s="291"/>
      <c r="H2" s="291"/>
      <c r="I2" s="293"/>
      <c r="J2" s="293"/>
      <c r="K2" s="293"/>
      <c r="L2" s="293"/>
      <c r="M2" s="294"/>
      <c r="N2" s="295"/>
      <c r="O2" s="293"/>
      <c r="P2" s="293"/>
      <c r="Q2" s="519" t="s">
        <v>257</v>
      </c>
      <c r="R2" s="519"/>
      <c r="S2" s="519"/>
      <c r="T2" s="519"/>
      <c r="U2" s="519"/>
      <c r="V2" s="519"/>
      <c r="W2" s="296"/>
      <c r="X2" s="296"/>
      <c r="Y2" s="296"/>
      <c r="Z2" s="296"/>
      <c r="AA2" s="297"/>
    </row>
    <row r="3" spans="1:27" ht="23.25" customHeight="1">
      <c r="A3" s="520" t="s">
        <v>78</v>
      </c>
      <c r="B3" s="523" t="s">
        <v>15</v>
      </c>
      <c r="C3" s="526" t="s">
        <v>282</v>
      </c>
      <c r="D3" s="527"/>
      <c r="E3" s="527"/>
      <c r="F3" s="527"/>
      <c r="G3" s="527"/>
      <c r="H3" s="528"/>
      <c r="I3" s="529" t="s">
        <v>204</v>
      </c>
      <c r="J3" s="530"/>
      <c r="K3" s="530"/>
      <c r="L3" s="530"/>
      <c r="M3" s="530"/>
      <c r="N3" s="530"/>
      <c r="O3" s="530"/>
      <c r="P3" s="531"/>
      <c r="Q3" s="529" t="s">
        <v>90</v>
      </c>
      <c r="R3" s="530"/>
      <c r="S3" s="530"/>
      <c r="T3" s="530"/>
      <c r="U3" s="530"/>
      <c r="V3" s="531"/>
      <c r="W3" s="533" t="s">
        <v>399</v>
      </c>
      <c r="X3" s="533"/>
      <c r="Y3" s="533"/>
      <c r="Z3" s="533"/>
    </row>
    <row r="4" spans="1:27" ht="29.25" customHeight="1">
      <c r="A4" s="521"/>
      <c r="B4" s="524"/>
      <c r="C4" s="520" t="s">
        <v>164</v>
      </c>
      <c r="D4" s="520" t="s">
        <v>210</v>
      </c>
      <c r="E4" s="520" t="s">
        <v>205</v>
      </c>
      <c r="F4" s="520" t="s">
        <v>270</v>
      </c>
      <c r="G4" s="520" t="s">
        <v>206</v>
      </c>
      <c r="H4" s="520" t="s">
        <v>207</v>
      </c>
      <c r="I4" s="536" t="s">
        <v>159</v>
      </c>
      <c r="J4" s="537"/>
      <c r="K4" s="529" t="s">
        <v>107</v>
      </c>
      <c r="L4" s="530"/>
      <c r="M4" s="530"/>
      <c r="N4" s="530"/>
      <c r="O4" s="530"/>
      <c r="P4" s="531"/>
      <c r="Q4" s="532" t="s">
        <v>245</v>
      </c>
      <c r="R4" s="532" t="s">
        <v>211</v>
      </c>
      <c r="S4" s="532" t="s">
        <v>212</v>
      </c>
      <c r="T4" s="532" t="s">
        <v>91</v>
      </c>
      <c r="U4" s="532" t="s">
        <v>213</v>
      </c>
      <c r="V4" s="532" t="s">
        <v>214</v>
      </c>
      <c r="W4" s="538" t="s">
        <v>432</v>
      </c>
      <c r="X4" s="538" t="s">
        <v>433</v>
      </c>
      <c r="Y4" s="538" t="s">
        <v>434</v>
      </c>
      <c r="Z4" s="538" t="s">
        <v>435</v>
      </c>
    </row>
    <row r="5" spans="1:27" ht="30.75" customHeight="1">
      <c r="A5" s="521"/>
      <c r="B5" s="524"/>
      <c r="C5" s="521"/>
      <c r="D5" s="521"/>
      <c r="E5" s="521"/>
      <c r="F5" s="521"/>
      <c r="G5" s="521"/>
      <c r="H5" s="521"/>
      <c r="I5" s="532" t="s">
        <v>96</v>
      </c>
      <c r="J5" s="532" t="s">
        <v>97</v>
      </c>
      <c r="K5" s="532" t="s">
        <v>308</v>
      </c>
      <c r="L5" s="532"/>
      <c r="M5" s="532" t="s">
        <v>93</v>
      </c>
      <c r="N5" s="532"/>
      <c r="O5" s="532" t="s">
        <v>94</v>
      </c>
      <c r="P5" s="532" t="s">
        <v>95</v>
      </c>
      <c r="Q5" s="532"/>
      <c r="R5" s="532"/>
      <c r="S5" s="532"/>
      <c r="T5" s="532"/>
      <c r="U5" s="532"/>
      <c r="V5" s="532"/>
      <c r="W5" s="538"/>
      <c r="X5" s="538"/>
      <c r="Y5" s="538"/>
      <c r="Z5" s="538"/>
    </row>
    <row r="6" spans="1:27" ht="27.75" customHeight="1">
      <c r="A6" s="521"/>
      <c r="B6" s="524"/>
      <c r="C6" s="534"/>
      <c r="D6" s="534"/>
      <c r="E6" s="534"/>
      <c r="F6" s="521"/>
      <c r="G6" s="521"/>
      <c r="H6" s="534"/>
      <c r="I6" s="532"/>
      <c r="J6" s="532"/>
      <c r="K6" s="520" t="s">
        <v>307</v>
      </c>
      <c r="L6" s="520" t="s">
        <v>309</v>
      </c>
      <c r="M6" s="520" t="s">
        <v>247</v>
      </c>
      <c r="N6" s="520" t="s">
        <v>215</v>
      </c>
      <c r="O6" s="532"/>
      <c r="P6" s="532"/>
      <c r="Q6" s="532"/>
      <c r="R6" s="532"/>
      <c r="S6" s="532"/>
      <c r="T6" s="532"/>
      <c r="U6" s="532"/>
      <c r="V6" s="532"/>
      <c r="W6" s="538"/>
      <c r="X6" s="538"/>
      <c r="Y6" s="538"/>
      <c r="Z6" s="538"/>
    </row>
    <row r="7" spans="1:27" ht="27.75" customHeight="1">
      <c r="A7" s="522"/>
      <c r="B7" s="525"/>
      <c r="C7" s="535"/>
      <c r="D7" s="535"/>
      <c r="E7" s="535"/>
      <c r="F7" s="522"/>
      <c r="G7" s="522"/>
      <c r="H7" s="535"/>
      <c r="I7" s="532"/>
      <c r="J7" s="532"/>
      <c r="K7" s="522"/>
      <c r="L7" s="522"/>
      <c r="M7" s="522"/>
      <c r="N7" s="522"/>
      <c r="O7" s="532"/>
      <c r="P7" s="532"/>
      <c r="Q7" s="532"/>
      <c r="R7" s="532"/>
      <c r="S7" s="532"/>
      <c r="T7" s="532"/>
      <c r="U7" s="532"/>
      <c r="V7" s="532"/>
      <c r="W7" s="538"/>
      <c r="X7" s="538"/>
      <c r="Y7" s="538"/>
      <c r="Z7" s="538"/>
    </row>
    <row r="8" spans="1:27" ht="19.5" customHeight="1">
      <c r="A8" s="298"/>
      <c r="B8" s="299" t="s">
        <v>98</v>
      </c>
      <c r="C8" s="300">
        <v>1</v>
      </c>
      <c r="D8" s="301">
        <v>2</v>
      </c>
      <c r="E8" s="300">
        <v>3</v>
      </c>
      <c r="F8" s="301">
        <v>4</v>
      </c>
      <c r="G8" s="300">
        <v>5</v>
      </c>
      <c r="H8" s="301">
        <v>6</v>
      </c>
      <c r="I8" s="300">
        <v>7</v>
      </c>
      <c r="J8" s="301">
        <v>8</v>
      </c>
      <c r="K8" s="300">
        <v>9</v>
      </c>
      <c r="L8" s="301">
        <v>10</v>
      </c>
      <c r="M8" s="300">
        <v>11</v>
      </c>
      <c r="N8" s="301">
        <v>12</v>
      </c>
      <c r="O8" s="300">
        <v>13</v>
      </c>
      <c r="P8" s="301">
        <v>14</v>
      </c>
      <c r="Q8" s="300">
        <v>15</v>
      </c>
      <c r="R8" s="301">
        <v>16</v>
      </c>
      <c r="S8" s="300">
        <v>17</v>
      </c>
      <c r="T8" s="301">
        <v>18</v>
      </c>
      <c r="U8" s="300">
        <v>19</v>
      </c>
      <c r="V8" s="301">
        <v>20</v>
      </c>
      <c r="W8" s="538"/>
      <c r="X8" s="538"/>
      <c r="Y8" s="538"/>
      <c r="Z8" s="538"/>
    </row>
    <row r="9" spans="1:27" ht="15.75" customHeight="1">
      <c r="A9" s="302" t="s">
        <v>0</v>
      </c>
      <c r="B9" s="303" t="s">
        <v>99</v>
      </c>
      <c r="C9" s="304">
        <v>49</v>
      </c>
      <c r="D9" s="304">
        <v>8</v>
      </c>
      <c r="E9" s="304">
        <v>5</v>
      </c>
      <c r="F9" s="304">
        <v>23</v>
      </c>
      <c r="G9" s="304">
        <v>11</v>
      </c>
      <c r="H9" s="304">
        <v>2</v>
      </c>
      <c r="I9" s="304">
        <v>0</v>
      </c>
      <c r="J9" s="304">
        <v>11</v>
      </c>
      <c r="K9" s="304">
        <v>0</v>
      </c>
      <c r="L9" s="304">
        <v>0</v>
      </c>
      <c r="M9" s="304">
        <v>0</v>
      </c>
      <c r="N9" s="304">
        <v>1</v>
      </c>
      <c r="O9" s="304">
        <v>2</v>
      </c>
      <c r="P9" s="304">
        <v>8</v>
      </c>
      <c r="Q9" s="304">
        <v>0</v>
      </c>
      <c r="R9" s="304">
        <v>3</v>
      </c>
      <c r="S9" s="304">
        <v>1</v>
      </c>
      <c r="T9" s="304">
        <v>1</v>
      </c>
      <c r="U9" s="304">
        <v>5</v>
      </c>
      <c r="V9" s="304">
        <v>1</v>
      </c>
      <c r="W9" s="305">
        <f t="shared" ref="W9:W67" si="0">C9-D9-E9-F9-G9-H9</f>
        <v>0</v>
      </c>
      <c r="X9" s="305">
        <f>G9-I9-J9</f>
        <v>0</v>
      </c>
      <c r="Y9" s="305">
        <f>G9-K9-L9-M9-N9-O9-P9</f>
        <v>0</v>
      </c>
      <c r="Z9" s="305">
        <f>G9-Q9-R9-S9-T9-U9-V9</f>
        <v>0</v>
      </c>
    </row>
    <row r="10" spans="1:27" ht="15.75" customHeight="1">
      <c r="A10" s="302" t="s">
        <v>1</v>
      </c>
      <c r="B10" s="303" t="s">
        <v>100</v>
      </c>
      <c r="C10" s="304">
        <v>17</v>
      </c>
      <c r="D10" s="304">
        <v>4</v>
      </c>
      <c r="E10" s="304">
        <v>1</v>
      </c>
      <c r="F10" s="304">
        <v>6</v>
      </c>
      <c r="G10" s="304">
        <v>6</v>
      </c>
      <c r="H10" s="304">
        <v>0</v>
      </c>
      <c r="I10" s="304">
        <v>0</v>
      </c>
      <c r="J10" s="304">
        <v>6</v>
      </c>
      <c r="K10" s="304">
        <v>0</v>
      </c>
      <c r="L10" s="304">
        <v>0</v>
      </c>
      <c r="M10" s="304">
        <v>1</v>
      </c>
      <c r="N10" s="304">
        <v>0</v>
      </c>
      <c r="O10" s="304">
        <v>0</v>
      </c>
      <c r="P10" s="304">
        <v>5</v>
      </c>
      <c r="Q10" s="304">
        <v>0</v>
      </c>
      <c r="R10" s="304">
        <v>0</v>
      </c>
      <c r="S10" s="304">
        <v>0</v>
      </c>
      <c r="T10" s="304">
        <v>0</v>
      </c>
      <c r="U10" s="304">
        <v>6</v>
      </c>
      <c r="V10" s="304">
        <v>0</v>
      </c>
      <c r="W10" s="305">
        <f t="shared" si="0"/>
        <v>0</v>
      </c>
      <c r="X10" s="305">
        <f>G10-I10-J10</f>
        <v>0</v>
      </c>
      <c r="Y10" s="305">
        <f>G10-K10-L10-M10-N10-O10-P10</f>
        <v>0</v>
      </c>
      <c r="Z10" s="305">
        <f>G10-Q10-R10-S10-T10-U10-V10</f>
        <v>0</v>
      </c>
    </row>
    <row r="11" spans="1:27" ht="15.75" customHeight="1">
      <c r="A11" s="302" t="s">
        <v>160</v>
      </c>
      <c r="B11" s="303" t="s">
        <v>161</v>
      </c>
      <c r="C11" s="304">
        <v>141</v>
      </c>
      <c r="D11" s="304">
        <v>26</v>
      </c>
      <c r="E11" s="304">
        <v>28</v>
      </c>
      <c r="F11" s="304">
        <v>85</v>
      </c>
      <c r="G11" s="304">
        <v>0</v>
      </c>
      <c r="H11" s="304">
        <v>2</v>
      </c>
      <c r="I11" s="306"/>
      <c r="J11" s="306"/>
      <c r="K11" s="306"/>
      <c r="L11" s="306"/>
      <c r="M11" s="306"/>
      <c r="N11" s="306"/>
      <c r="O11" s="306"/>
      <c r="P11" s="306"/>
      <c r="Q11" s="306"/>
      <c r="R11" s="306"/>
      <c r="S11" s="306"/>
      <c r="T11" s="306"/>
      <c r="U11" s="306"/>
      <c r="V11" s="306"/>
      <c r="W11" s="305">
        <f>C11-D11-E11-F11-G11-H11</f>
        <v>0</v>
      </c>
      <c r="X11" s="307"/>
      <c r="Y11" s="307"/>
      <c r="Z11" s="307"/>
    </row>
    <row r="12" spans="1:27" s="312" customFormat="1" ht="15.75" customHeight="1">
      <c r="A12" s="308" t="s">
        <v>7</v>
      </c>
      <c r="B12" s="309" t="s">
        <v>479</v>
      </c>
      <c r="C12" s="310">
        <v>181</v>
      </c>
      <c r="D12" s="310">
        <v>33</v>
      </c>
      <c r="E12" s="310">
        <v>33</v>
      </c>
      <c r="F12" s="310">
        <v>94</v>
      </c>
      <c r="G12" s="311">
        <v>17</v>
      </c>
      <c r="H12" s="310">
        <v>4</v>
      </c>
      <c r="I12" s="310">
        <v>0</v>
      </c>
      <c r="J12" s="311">
        <v>17</v>
      </c>
      <c r="K12" s="310">
        <v>0</v>
      </c>
      <c r="L12" s="310">
        <v>0</v>
      </c>
      <c r="M12" s="310">
        <v>1</v>
      </c>
      <c r="N12" s="310">
        <v>1</v>
      </c>
      <c r="O12" s="310">
        <v>2</v>
      </c>
      <c r="P12" s="310">
        <v>13</v>
      </c>
      <c r="Q12" s="310">
        <v>0</v>
      </c>
      <c r="R12" s="310">
        <v>3</v>
      </c>
      <c r="S12" s="310">
        <v>1</v>
      </c>
      <c r="T12" s="310">
        <v>1</v>
      </c>
      <c r="U12" s="310">
        <v>11</v>
      </c>
      <c r="V12" s="310">
        <v>1</v>
      </c>
      <c r="W12" s="305">
        <f t="shared" si="0"/>
        <v>0</v>
      </c>
      <c r="X12" s="305">
        <f>G12-I12-J12</f>
        <v>0</v>
      </c>
      <c r="Y12" s="305">
        <f>G12-K12-L12-M12-N12-O12-P12</f>
        <v>0</v>
      </c>
      <c r="Z12" s="305">
        <f>G12-Q12-R12-S12-T12-U12-V12</f>
        <v>0</v>
      </c>
    </row>
    <row r="13" spans="1:27" s="312" customFormat="1" ht="15.75" customHeight="1">
      <c r="A13" s="313" t="s">
        <v>9</v>
      </c>
      <c r="B13" s="314" t="s">
        <v>101</v>
      </c>
      <c r="C13" s="315">
        <v>48</v>
      </c>
      <c r="D13" s="316">
        <v>8</v>
      </c>
      <c r="E13" s="316">
        <v>4</v>
      </c>
      <c r="F13" s="316">
        <v>23</v>
      </c>
      <c r="G13" s="317">
        <v>11</v>
      </c>
      <c r="H13" s="318">
        <v>2</v>
      </c>
      <c r="I13" s="318"/>
      <c r="J13" s="319">
        <v>11</v>
      </c>
      <c r="K13" s="318"/>
      <c r="L13" s="318"/>
      <c r="M13" s="320"/>
      <c r="N13" s="318">
        <v>1</v>
      </c>
      <c r="O13" s="320">
        <v>2</v>
      </c>
      <c r="P13" s="320">
        <v>8</v>
      </c>
      <c r="Q13" s="318"/>
      <c r="R13" s="320">
        <v>3</v>
      </c>
      <c r="S13" s="320">
        <v>1</v>
      </c>
      <c r="T13" s="320">
        <v>1</v>
      </c>
      <c r="U13" s="320">
        <v>5</v>
      </c>
      <c r="V13" s="320">
        <v>1</v>
      </c>
      <c r="W13" s="305">
        <f t="shared" si="0"/>
        <v>0</v>
      </c>
      <c r="X13" s="305">
        <f>G13-I13-J13</f>
        <v>0</v>
      </c>
      <c r="Y13" s="305">
        <f>G13-K13-L13-M13-N13-O13-P13</f>
        <v>0</v>
      </c>
      <c r="Z13" s="305">
        <f>G13-Q13-R13-S13-T13-U13-V13</f>
        <v>0</v>
      </c>
    </row>
    <row r="14" spans="1:27" s="312" customFormat="1" ht="15.75" customHeight="1">
      <c r="A14" s="313" t="s">
        <v>10</v>
      </c>
      <c r="B14" s="314" t="s">
        <v>102</v>
      </c>
      <c r="C14" s="315">
        <v>17</v>
      </c>
      <c r="D14" s="316">
        <v>4</v>
      </c>
      <c r="E14" s="316">
        <v>1</v>
      </c>
      <c r="F14" s="316">
        <v>6</v>
      </c>
      <c r="G14" s="317">
        <v>6</v>
      </c>
      <c r="H14" s="318">
        <v>0</v>
      </c>
      <c r="I14" s="318"/>
      <c r="J14" s="319">
        <v>6</v>
      </c>
      <c r="K14" s="310"/>
      <c r="L14" s="318"/>
      <c r="M14" s="320">
        <v>1</v>
      </c>
      <c r="N14" s="318"/>
      <c r="O14" s="320"/>
      <c r="P14" s="320">
        <v>5</v>
      </c>
      <c r="Q14" s="318"/>
      <c r="R14" s="320"/>
      <c r="S14" s="320"/>
      <c r="T14" s="320"/>
      <c r="U14" s="320">
        <v>6</v>
      </c>
      <c r="V14" s="320">
        <v>0</v>
      </c>
      <c r="W14" s="305">
        <f t="shared" si="0"/>
        <v>0</v>
      </c>
      <c r="X14" s="305">
        <f>G14-I14-J14</f>
        <v>0</v>
      </c>
      <c r="Y14" s="305">
        <f>G14-K14-L14-M14-N14-O14-P14</f>
        <v>0</v>
      </c>
      <c r="Z14" s="305">
        <f>G14-Q14-R14-S14-T14-U14-V14</f>
        <v>0</v>
      </c>
    </row>
    <row r="15" spans="1:27" s="312" customFormat="1" ht="15.75" customHeight="1">
      <c r="A15" s="313" t="s">
        <v>31</v>
      </c>
      <c r="B15" s="314" t="s">
        <v>113</v>
      </c>
      <c r="C15" s="315">
        <v>116</v>
      </c>
      <c r="D15" s="321">
        <v>21</v>
      </c>
      <c r="E15" s="321">
        <v>28</v>
      </c>
      <c r="F15" s="321">
        <v>65</v>
      </c>
      <c r="G15" s="322"/>
      <c r="H15" s="323">
        <v>2</v>
      </c>
      <c r="I15" s="306"/>
      <c r="J15" s="306"/>
      <c r="K15" s="306"/>
      <c r="L15" s="306"/>
      <c r="M15" s="306"/>
      <c r="N15" s="306"/>
      <c r="O15" s="306"/>
      <c r="P15" s="306"/>
      <c r="Q15" s="306"/>
      <c r="R15" s="306"/>
      <c r="S15" s="306"/>
      <c r="T15" s="306"/>
      <c r="U15" s="306"/>
      <c r="V15" s="306"/>
      <c r="W15" s="305">
        <f t="shared" si="0"/>
        <v>0</v>
      </c>
      <c r="X15" s="307"/>
      <c r="Y15" s="307"/>
      <c r="Z15" s="307"/>
    </row>
    <row r="16" spans="1:27" ht="15.75" customHeight="1">
      <c r="A16" s="313" t="s">
        <v>11</v>
      </c>
      <c r="B16" s="309" t="s">
        <v>445</v>
      </c>
      <c r="C16" s="310">
        <v>10</v>
      </c>
      <c r="D16" s="310">
        <v>5</v>
      </c>
      <c r="E16" s="310">
        <v>0</v>
      </c>
      <c r="F16" s="310">
        <v>5</v>
      </c>
      <c r="G16" s="310">
        <v>0</v>
      </c>
      <c r="H16" s="310">
        <v>0</v>
      </c>
      <c r="I16" s="310">
        <v>0</v>
      </c>
      <c r="J16" s="310">
        <v>0</v>
      </c>
      <c r="K16" s="310">
        <v>0</v>
      </c>
      <c r="L16" s="310">
        <v>0</v>
      </c>
      <c r="M16" s="310">
        <v>0</v>
      </c>
      <c r="N16" s="310">
        <v>0</v>
      </c>
      <c r="O16" s="310">
        <v>0</v>
      </c>
      <c r="P16" s="310">
        <v>0</v>
      </c>
      <c r="Q16" s="310">
        <v>0</v>
      </c>
      <c r="R16" s="310">
        <v>0</v>
      </c>
      <c r="S16" s="310">
        <v>0</v>
      </c>
      <c r="T16" s="310">
        <v>0</v>
      </c>
      <c r="U16" s="310">
        <v>0</v>
      </c>
      <c r="V16" s="310">
        <v>0</v>
      </c>
      <c r="W16" s="305">
        <f t="shared" si="0"/>
        <v>0</v>
      </c>
      <c r="X16" s="305">
        <f>G16-I16-J16</f>
        <v>0</v>
      </c>
      <c r="Y16" s="305">
        <f>G16-K16-L16-M16-N16-O16-P16</f>
        <v>0</v>
      </c>
      <c r="Z16" s="305">
        <f>G16-Q16-R16-S16-T16-U16-V16</f>
        <v>0</v>
      </c>
    </row>
    <row r="17" spans="1:26" ht="15.75" customHeight="1">
      <c r="A17" s="313" t="s">
        <v>11</v>
      </c>
      <c r="B17" s="314" t="s">
        <v>101</v>
      </c>
      <c r="C17" s="324">
        <v>0</v>
      </c>
      <c r="D17" s="310"/>
      <c r="E17" s="310"/>
      <c r="F17" s="310"/>
      <c r="G17" s="324"/>
      <c r="H17" s="310"/>
      <c r="I17" s="310"/>
      <c r="J17" s="325"/>
      <c r="K17" s="310"/>
      <c r="L17" s="310"/>
      <c r="M17" s="325"/>
      <c r="N17" s="310"/>
      <c r="O17" s="325"/>
      <c r="P17" s="310"/>
      <c r="Q17" s="326"/>
      <c r="R17" s="310"/>
      <c r="S17" s="326"/>
      <c r="T17" s="310"/>
      <c r="U17" s="325"/>
      <c r="V17" s="326"/>
      <c r="W17" s="305">
        <f t="shared" si="0"/>
        <v>0</v>
      </c>
      <c r="X17" s="305">
        <f>G17-I17-J17</f>
        <v>0</v>
      </c>
      <c r="Y17" s="305">
        <f>G17-K17-L17-M17-N17-O17-P17</f>
        <v>0</v>
      </c>
      <c r="Z17" s="305">
        <f>G17-Q17-R17-S17-T17-U17-V17</f>
        <v>0</v>
      </c>
    </row>
    <row r="18" spans="1:26" ht="15.75" customHeight="1">
      <c r="A18" s="313" t="s">
        <v>12</v>
      </c>
      <c r="B18" s="314" t="s">
        <v>102</v>
      </c>
      <c r="C18" s="324">
        <v>0</v>
      </c>
      <c r="D18" s="310"/>
      <c r="E18" s="310"/>
      <c r="F18" s="310"/>
      <c r="G18" s="324"/>
      <c r="H18" s="310"/>
      <c r="I18" s="310"/>
      <c r="J18" s="325"/>
      <c r="K18" s="310"/>
      <c r="L18" s="310"/>
      <c r="M18" s="325"/>
      <c r="N18" s="310"/>
      <c r="O18" s="325"/>
      <c r="P18" s="325"/>
      <c r="Q18" s="310"/>
      <c r="R18" s="326"/>
      <c r="S18" s="326"/>
      <c r="T18" s="310"/>
      <c r="U18" s="310"/>
      <c r="V18" s="310"/>
      <c r="W18" s="305">
        <f t="shared" si="0"/>
        <v>0</v>
      </c>
      <c r="X18" s="305">
        <f>G18-I18-J18</f>
        <v>0</v>
      </c>
      <c r="Y18" s="305">
        <f>G18-K18-L18-M18-N18-O18-P18</f>
        <v>0</v>
      </c>
      <c r="Z18" s="305">
        <f>G18-Q18-R18-S18-T18-U18-V18</f>
        <v>0</v>
      </c>
    </row>
    <row r="19" spans="1:26" ht="15.75" customHeight="1">
      <c r="A19" s="313" t="s">
        <v>158</v>
      </c>
      <c r="B19" s="314" t="s">
        <v>113</v>
      </c>
      <c r="C19" s="324">
        <v>10</v>
      </c>
      <c r="D19" s="310">
        <v>5</v>
      </c>
      <c r="E19" s="310"/>
      <c r="F19" s="310">
        <v>5</v>
      </c>
      <c r="G19" s="310"/>
      <c r="H19" s="310"/>
      <c r="I19" s="306"/>
      <c r="J19" s="306"/>
      <c r="K19" s="306"/>
      <c r="L19" s="306"/>
      <c r="M19" s="306"/>
      <c r="N19" s="306"/>
      <c r="O19" s="306"/>
      <c r="P19" s="306"/>
      <c r="Q19" s="306"/>
      <c r="R19" s="306"/>
      <c r="S19" s="306"/>
      <c r="T19" s="306"/>
      <c r="U19" s="306"/>
      <c r="V19" s="306"/>
      <c r="W19" s="305">
        <f t="shared" si="0"/>
        <v>0</v>
      </c>
      <c r="X19" s="307"/>
      <c r="Y19" s="307"/>
      <c r="Z19" s="307"/>
    </row>
    <row r="20" spans="1:26" ht="15.75" customHeight="1">
      <c r="A20" s="308" t="s">
        <v>12</v>
      </c>
      <c r="B20" s="309" t="s">
        <v>446</v>
      </c>
      <c r="C20" s="310">
        <v>3</v>
      </c>
      <c r="D20" s="310">
        <v>0</v>
      </c>
      <c r="E20" s="310">
        <v>0</v>
      </c>
      <c r="F20" s="310">
        <v>3</v>
      </c>
      <c r="G20" s="310">
        <v>0</v>
      </c>
      <c r="H20" s="310">
        <v>0</v>
      </c>
      <c r="I20" s="310">
        <v>0</v>
      </c>
      <c r="J20" s="310">
        <v>0</v>
      </c>
      <c r="K20" s="310">
        <v>0</v>
      </c>
      <c r="L20" s="310">
        <v>0</v>
      </c>
      <c r="M20" s="310">
        <v>0</v>
      </c>
      <c r="N20" s="310">
        <v>0</v>
      </c>
      <c r="O20" s="310">
        <v>0</v>
      </c>
      <c r="P20" s="310">
        <v>0</v>
      </c>
      <c r="Q20" s="310">
        <v>0</v>
      </c>
      <c r="R20" s="310">
        <v>0</v>
      </c>
      <c r="S20" s="310">
        <v>0</v>
      </c>
      <c r="T20" s="310">
        <v>0</v>
      </c>
      <c r="U20" s="310">
        <v>0</v>
      </c>
      <c r="V20" s="310">
        <v>0</v>
      </c>
      <c r="W20" s="305">
        <f t="shared" si="0"/>
        <v>0</v>
      </c>
      <c r="X20" s="305">
        <f>G20-I20-J20</f>
        <v>0</v>
      </c>
      <c r="Y20" s="305">
        <f>G20-K20-L20-M20-N20-O20-P20</f>
        <v>0</v>
      </c>
      <c r="Z20" s="305">
        <f>G20-Q20-R20-S20-T20-U20-V20</f>
        <v>0</v>
      </c>
    </row>
    <row r="21" spans="1:26" ht="15.75" customHeight="1">
      <c r="A21" s="327" t="s">
        <v>185</v>
      </c>
      <c r="B21" s="314" t="s">
        <v>101</v>
      </c>
      <c r="C21" s="324">
        <v>0</v>
      </c>
      <c r="D21" s="310"/>
      <c r="E21" s="310"/>
      <c r="F21" s="310"/>
      <c r="G21" s="324"/>
      <c r="H21" s="310"/>
      <c r="I21" s="310"/>
      <c r="J21" s="310"/>
      <c r="K21" s="310"/>
      <c r="L21" s="310"/>
      <c r="M21" s="310"/>
      <c r="N21" s="310"/>
      <c r="O21" s="310"/>
      <c r="P21" s="310"/>
      <c r="Q21" s="310"/>
      <c r="R21" s="310"/>
      <c r="S21" s="310"/>
      <c r="T21" s="310"/>
      <c r="U21" s="310"/>
      <c r="V21" s="310"/>
      <c r="W21" s="305">
        <f t="shared" si="0"/>
        <v>0</v>
      </c>
      <c r="X21" s="305">
        <f>G21-I21-J21</f>
        <v>0</v>
      </c>
      <c r="Y21" s="305">
        <f>G21-K21-L21-M21-N21-O21-P21</f>
        <v>0</v>
      </c>
      <c r="Z21" s="305">
        <f>G21-Q21-R21-S21-T21-U21-V21</f>
        <v>0</v>
      </c>
    </row>
    <row r="22" spans="1:26" ht="15.75" customHeight="1">
      <c r="A22" s="327" t="s">
        <v>103</v>
      </c>
      <c r="B22" s="314" t="s">
        <v>102</v>
      </c>
      <c r="C22" s="324">
        <v>0</v>
      </c>
      <c r="D22" s="310"/>
      <c r="E22" s="310"/>
      <c r="F22" s="310"/>
      <c r="G22" s="324"/>
      <c r="H22" s="310"/>
      <c r="I22" s="310"/>
      <c r="J22" s="310"/>
      <c r="K22" s="310"/>
      <c r="L22" s="310"/>
      <c r="M22" s="310"/>
      <c r="N22" s="310"/>
      <c r="O22" s="310"/>
      <c r="P22" s="310"/>
      <c r="Q22" s="310"/>
      <c r="R22" s="310"/>
      <c r="S22" s="310"/>
      <c r="T22" s="310"/>
      <c r="U22" s="310"/>
      <c r="V22" s="310"/>
      <c r="W22" s="305">
        <f t="shared" si="0"/>
        <v>0</v>
      </c>
      <c r="X22" s="305">
        <f>G22-I22-J22</f>
        <v>0</v>
      </c>
      <c r="Y22" s="305">
        <f>G22-K22-L22-M22-N22-O22-P22</f>
        <v>0</v>
      </c>
      <c r="Z22" s="305">
        <f>G22-Q22-R22-S22-T22-U22-V22</f>
        <v>0</v>
      </c>
    </row>
    <row r="23" spans="1:26" ht="15.75" customHeight="1">
      <c r="A23" s="327" t="s">
        <v>162</v>
      </c>
      <c r="B23" s="314" t="s">
        <v>113</v>
      </c>
      <c r="C23" s="324">
        <v>3</v>
      </c>
      <c r="D23" s="310"/>
      <c r="E23" s="310"/>
      <c r="F23" s="310">
        <v>3</v>
      </c>
      <c r="G23" s="310"/>
      <c r="H23" s="310"/>
      <c r="I23" s="306"/>
      <c r="J23" s="306"/>
      <c r="K23" s="306"/>
      <c r="L23" s="306"/>
      <c r="M23" s="306"/>
      <c r="N23" s="306"/>
      <c r="O23" s="306"/>
      <c r="P23" s="306"/>
      <c r="Q23" s="306"/>
      <c r="R23" s="306"/>
      <c r="S23" s="306"/>
      <c r="T23" s="306"/>
      <c r="U23" s="306"/>
      <c r="V23" s="306"/>
      <c r="W23" s="305">
        <f t="shared" si="0"/>
        <v>0</v>
      </c>
      <c r="X23" s="307"/>
      <c r="Y23" s="307"/>
      <c r="Z23" s="307"/>
    </row>
    <row r="24" spans="1:26" ht="15.75" customHeight="1">
      <c r="A24" s="308" t="s">
        <v>158</v>
      </c>
      <c r="B24" s="309" t="s">
        <v>447</v>
      </c>
      <c r="C24" s="310">
        <v>3</v>
      </c>
      <c r="D24" s="310">
        <v>0</v>
      </c>
      <c r="E24" s="310">
        <v>0</v>
      </c>
      <c r="F24" s="310">
        <v>3</v>
      </c>
      <c r="G24" s="310">
        <v>0</v>
      </c>
      <c r="H24" s="310">
        <v>0</v>
      </c>
      <c r="I24" s="310">
        <v>0</v>
      </c>
      <c r="J24" s="310">
        <v>0</v>
      </c>
      <c r="K24" s="310">
        <v>0</v>
      </c>
      <c r="L24" s="310">
        <v>0</v>
      </c>
      <c r="M24" s="310">
        <v>0</v>
      </c>
      <c r="N24" s="310">
        <v>0</v>
      </c>
      <c r="O24" s="310">
        <v>0</v>
      </c>
      <c r="P24" s="310">
        <v>0</v>
      </c>
      <c r="Q24" s="310">
        <v>0</v>
      </c>
      <c r="R24" s="310">
        <v>0</v>
      </c>
      <c r="S24" s="310">
        <v>0</v>
      </c>
      <c r="T24" s="310">
        <v>0</v>
      </c>
      <c r="U24" s="310">
        <v>0</v>
      </c>
      <c r="V24" s="310">
        <v>0</v>
      </c>
      <c r="W24" s="305">
        <f t="shared" si="0"/>
        <v>0</v>
      </c>
      <c r="X24" s="305">
        <f>G24-I24-J24</f>
        <v>0</v>
      </c>
      <c r="Y24" s="305">
        <f>G24-K24-L24-M24-N24-O24-P24</f>
        <v>0</v>
      </c>
      <c r="Z24" s="305">
        <f>G24-Q24-R24-S24-T24-U24-V24</f>
        <v>0</v>
      </c>
    </row>
    <row r="25" spans="1:26" ht="15.75" customHeight="1">
      <c r="A25" s="327" t="s">
        <v>185</v>
      </c>
      <c r="B25" s="314" t="s">
        <v>101</v>
      </c>
      <c r="C25" s="324">
        <v>0</v>
      </c>
      <c r="D25" s="310"/>
      <c r="E25" s="310"/>
      <c r="F25" s="310"/>
      <c r="G25" s="324"/>
      <c r="H25" s="310"/>
      <c r="I25" s="310"/>
      <c r="J25" s="326"/>
      <c r="K25" s="310"/>
      <c r="L25" s="310"/>
      <c r="M25" s="326"/>
      <c r="N25" s="310"/>
      <c r="O25" s="326"/>
      <c r="P25" s="326"/>
      <c r="Q25" s="310"/>
      <c r="R25" s="326"/>
      <c r="S25" s="326"/>
      <c r="T25" s="326"/>
      <c r="U25" s="326"/>
      <c r="V25" s="326"/>
      <c r="W25" s="305">
        <f t="shared" si="0"/>
        <v>0</v>
      </c>
      <c r="X25" s="305">
        <f>G25-I25-J25</f>
        <v>0</v>
      </c>
      <c r="Y25" s="305">
        <f>G25-K25-L25-M25-N25-O25-P25</f>
        <v>0</v>
      </c>
      <c r="Z25" s="305">
        <f>G25-Q25-R25-S25-T25-U25-V25</f>
        <v>0</v>
      </c>
    </row>
    <row r="26" spans="1:26" ht="15.75" customHeight="1">
      <c r="A26" s="327" t="s">
        <v>103</v>
      </c>
      <c r="B26" s="314" t="s">
        <v>102</v>
      </c>
      <c r="C26" s="324">
        <v>0</v>
      </c>
      <c r="D26" s="310"/>
      <c r="E26" s="310"/>
      <c r="F26" s="310"/>
      <c r="G26" s="324"/>
      <c r="H26" s="310"/>
      <c r="I26" s="310"/>
      <c r="J26" s="326"/>
      <c r="K26" s="310"/>
      <c r="L26" s="310"/>
      <c r="M26" s="326"/>
      <c r="N26" s="310"/>
      <c r="O26" s="326"/>
      <c r="P26" s="326"/>
      <c r="Q26" s="310"/>
      <c r="R26" s="326"/>
      <c r="S26" s="326"/>
      <c r="T26" s="326"/>
      <c r="U26" s="326"/>
      <c r="V26" s="326"/>
      <c r="W26" s="305">
        <f t="shared" si="0"/>
        <v>0</v>
      </c>
      <c r="X26" s="305">
        <f>G26-I26-J26</f>
        <v>0</v>
      </c>
      <c r="Y26" s="305">
        <f>G26-K26-L26-M26-N26-O26-P26</f>
        <v>0</v>
      </c>
      <c r="Z26" s="305">
        <f>G26-Q26-R26-S26-T26-U26-V26</f>
        <v>0</v>
      </c>
    </row>
    <row r="27" spans="1:26" ht="15.75" customHeight="1">
      <c r="A27" s="327" t="s">
        <v>162</v>
      </c>
      <c r="B27" s="314" t="s">
        <v>113</v>
      </c>
      <c r="C27" s="324">
        <v>3</v>
      </c>
      <c r="D27" s="310"/>
      <c r="E27" s="310"/>
      <c r="F27" s="310">
        <v>3</v>
      </c>
      <c r="G27" s="310"/>
      <c r="H27" s="310"/>
      <c r="I27" s="306"/>
      <c r="J27" s="306"/>
      <c r="K27" s="306"/>
      <c r="L27" s="306"/>
      <c r="M27" s="306"/>
      <c r="N27" s="306"/>
      <c r="O27" s="306"/>
      <c r="P27" s="306"/>
      <c r="Q27" s="306"/>
      <c r="R27" s="306"/>
      <c r="S27" s="306"/>
      <c r="T27" s="306"/>
      <c r="U27" s="306"/>
      <c r="V27" s="306"/>
      <c r="W27" s="305">
        <f t="shared" si="0"/>
        <v>0</v>
      </c>
      <c r="X27" s="307"/>
      <c r="Y27" s="307"/>
      <c r="Z27" s="307"/>
    </row>
    <row r="28" spans="1:26" ht="15.75" customHeight="1">
      <c r="A28" s="308" t="s">
        <v>192</v>
      </c>
      <c r="B28" s="309" t="s">
        <v>448</v>
      </c>
      <c r="C28" s="310">
        <v>6</v>
      </c>
      <c r="D28" s="310">
        <v>0</v>
      </c>
      <c r="E28" s="310">
        <v>0</v>
      </c>
      <c r="F28" s="310">
        <v>6</v>
      </c>
      <c r="G28" s="310">
        <v>0</v>
      </c>
      <c r="H28" s="310">
        <v>0</v>
      </c>
      <c r="I28" s="310">
        <v>0</v>
      </c>
      <c r="J28" s="310">
        <v>0</v>
      </c>
      <c r="K28" s="310">
        <v>0</v>
      </c>
      <c r="L28" s="310">
        <v>0</v>
      </c>
      <c r="M28" s="310">
        <v>0</v>
      </c>
      <c r="N28" s="310">
        <v>0</v>
      </c>
      <c r="O28" s="310">
        <v>0</v>
      </c>
      <c r="P28" s="310">
        <v>0</v>
      </c>
      <c r="Q28" s="310">
        <v>0</v>
      </c>
      <c r="R28" s="310">
        <v>0</v>
      </c>
      <c r="S28" s="310">
        <v>0</v>
      </c>
      <c r="T28" s="310">
        <v>0</v>
      </c>
      <c r="U28" s="310">
        <v>0</v>
      </c>
      <c r="V28" s="310">
        <v>0</v>
      </c>
      <c r="W28" s="305">
        <f t="shared" si="0"/>
        <v>0</v>
      </c>
      <c r="X28" s="305">
        <f>G28-I28-J28</f>
        <v>0</v>
      </c>
      <c r="Y28" s="305">
        <f>G28-K28-L28-M28-N28-O28-P28</f>
        <v>0</v>
      </c>
      <c r="Z28" s="305">
        <f>G28-Q28-R28-S28-T28-U28-V28</f>
        <v>0</v>
      </c>
    </row>
    <row r="29" spans="1:26" ht="15.75" customHeight="1">
      <c r="A29" s="327" t="s">
        <v>185</v>
      </c>
      <c r="B29" s="314" t="s">
        <v>101</v>
      </c>
      <c r="C29" s="324">
        <v>0</v>
      </c>
      <c r="D29" s="310"/>
      <c r="E29" s="310"/>
      <c r="F29" s="310"/>
      <c r="G29" s="324"/>
      <c r="H29" s="310"/>
      <c r="I29" s="310"/>
      <c r="J29" s="326"/>
      <c r="K29" s="310"/>
      <c r="L29" s="310"/>
      <c r="M29" s="326"/>
      <c r="N29" s="310"/>
      <c r="O29" s="326"/>
      <c r="P29" s="326"/>
      <c r="Q29" s="310"/>
      <c r="R29" s="326"/>
      <c r="S29" s="310"/>
      <c r="T29" s="326"/>
      <c r="U29" s="326"/>
      <c r="V29" s="326"/>
      <c r="W29" s="305">
        <f t="shared" si="0"/>
        <v>0</v>
      </c>
      <c r="X29" s="305">
        <f>G29-I29-J29</f>
        <v>0</v>
      </c>
      <c r="Y29" s="305">
        <f>G29-K29-L29-M29-N29-O29-P29</f>
        <v>0</v>
      </c>
      <c r="Z29" s="305">
        <f>G29-Q29-R29-S29-T29-U29-V29</f>
        <v>0</v>
      </c>
    </row>
    <row r="30" spans="1:26" ht="15.75" customHeight="1">
      <c r="A30" s="327" t="s">
        <v>103</v>
      </c>
      <c r="B30" s="314" t="s">
        <v>102</v>
      </c>
      <c r="C30" s="324">
        <v>0</v>
      </c>
      <c r="D30" s="310"/>
      <c r="E30" s="310"/>
      <c r="F30" s="310"/>
      <c r="G30" s="324"/>
      <c r="H30" s="310"/>
      <c r="I30" s="310"/>
      <c r="J30" s="326"/>
      <c r="K30" s="310"/>
      <c r="L30" s="310"/>
      <c r="M30" s="326"/>
      <c r="N30" s="310"/>
      <c r="O30" s="326"/>
      <c r="P30" s="326"/>
      <c r="Q30" s="310"/>
      <c r="R30" s="326"/>
      <c r="S30" s="310"/>
      <c r="T30" s="326"/>
      <c r="U30" s="326"/>
      <c r="V30" s="326"/>
      <c r="W30" s="305">
        <f t="shared" si="0"/>
        <v>0</v>
      </c>
      <c r="X30" s="305">
        <f>G30-I30-J30</f>
        <v>0</v>
      </c>
      <c r="Y30" s="305">
        <f>G30-K30-L30-M30-N30-O30-P30</f>
        <v>0</v>
      </c>
      <c r="Z30" s="305">
        <f>G30-Q30-R30-S30-T30-U30-V30</f>
        <v>0</v>
      </c>
    </row>
    <row r="31" spans="1:26" ht="15.75" customHeight="1">
      <c r="A31" s="327" t="s">
        <v>162</v>
      </c>
      <c r="B31" s="314" t="s">
        <v>113</v>
      </c>
      <c r="C31" s="324">
        <v>6</v>
      </c>
      <c r="D31" s="310"/>
      <c r="E31" s="310"/>
      <c r="F31" s="310">
        <v>6</v>
      </c>
      <c r="G31" s="310"/>
      <c r="H31" s="310"/>
      <c r="I31" s="306"/>
      <c r="J31" s="306"/>
      <c r="K31" s="306"/>
      <c r="L31" s="306"/>
      <c r="M31" s="306"/>
      <c r="N31" s="306"/>
      <c r="O31" s="306"/>
      <c r="P31" s="306"/>
      <c r="Q31" s="306"/>
      <c r="R31" s="306"/>
      <c r="S31" s="306"/>
      <c r="T31" s="306"/>
      <c r="U31" s="306"/>
      <c r="V31" s="306"/>
      <c r="W31" s="305">
        <f t="shared" si="0"/>
        <v>0</v>
      </c>
      <c r="X31" s="307"/>
      <c r="Y31" s="307"/>
      <c r="Z31" s="307"/>
    </row>
    <row r="32" spans="1:26" ht="15.75" customHeight="1">
      <c r="A32" s="308" t="s">
        <v>193</v>
      </c>
      <c r="B32" s="309" t="s">
        <v>449</v>
      </c>
      <c r="C32" s="310">
        <v>1</v>
      </c>
      <c r="D32" s="310">
        <v>0</v>
      </c>
      <c r="E32" s="310">
        <v>0</v>
      </c>
      <c r="F32" s="310">
        <v>1</v>
      </c>
      <c r="G32" s="310">
        <v>0</v>
      </c>
      <c r="H32" s="310">
        <v>0</v>
      </c>
      <c r="I32" s="310">
        <v>0</v>
      </c>
      <c r="J32" s="310">
        <v>0</v>
      </c>
      <c r="K32" s="310">
        <v>0</v>
      </c>
      <c r="L32" s="310">
        <v>0</v>
      </c>
      <c r="M32" s="310">
        <v>0</v>
      </c>
      <c r="N32" s="310">
        <v>0</v>
      </c>
      <c r="O32" s="310">
        <v>0</v>
      </c>
      <c r="P32" s="310">
        <v>0</v>
      </c>
      <c r="Q32" s="310">
        <v>0</v>
      </c>
      <c r="R32" s="310">
        <v>0</v>
      </c>
      <c r="S32" s="310">
        <v>0</v>
      </c>
      <c r="T32" s="310">
        <v>0</v>
      </c>
      <c r="U32" s="310">
        <v>0</v>
      </c>
      <c r="V32" s="310">
        <v>0</v>
      </c>
      <c r="W32" s="305">
        <f t="shared" si="0"/>
        <v>0</v>
      </c>
      <c r="X32" s="305">
        <f>G32-I32-J32</f>
        <v>0</v>
      </c>
      <c r="Y32" s="305">
        <f>G32-K32-L32-M32-N32-O32-P32</f>
        <v>0</v>
      </c>
      <c r="Z32" s="305">
        <f>G32-Q32-R32-S32-T32-U32-V32</f>
        <v>0</v>
      </c>
    </row>
    <row r="33" spans="1:26" ht="15.75" customHeight="1">
      <c r="A33" s="327" t="s">
        <v>185</v>
      </c>
      <c r="B33" s="314" t="s">
        <v>101</v>
      </c>
      <c r="C33" s="324">
        <v>0</v>
      </c>
      <c r="D33" s="310"/>
      <c r="E33" s="310"/>
      <c r="F33" s="310"/>
      <c r="G33" s="324"/>
      <c r="H33" s="310">
        <v>0</v>
      </c>
      <c r="I33" s="310">
        <v>0</v>
      </c>
      <c r="J33" s="326"/>
      <c r="K33" s="310"/>
      <c r="L33" s="310"/>
      <c r="M33" s="326"/>
      <c r="N33" s="310"/>
      <c r="O33" s="326"/>
      <c r="P33" s="326"/>
      <c r="Q33" s="310"/>
      <c r="R33" s="310"/>
      <c r="S33" s="310"/>
      <c r="T33" s="310"/>
      <c r="U33" s="326"/>
      <c r="V33" s="326"/>
      <c r="W33" s="305">
        <f t="shared" si="0"/>
        <v>0</v>
      </c>
      <c r="X33" s="305">
        <f>G33-I33-J33</f>
        <v>0</v>
      </c>
      <c r="Y33" s="305">
        <f>G33-K33-L33-M33-N33-O33-P33</f>
        <v>0</v>
      </c>
      <c r="Z33" s="305">
        <f>G33-Q33-R33-S33-T33-U33-V33</f>
        <v>0</v>
      </c>
    </row>
    <row r="34" spans="1:26" ht="15.75" customHeight="1">
      <c r="A34" s="327" t="s">
        <v>103</v>
      </c>
      <c r="B34" s="314" t="s">
        <v>102</v>
      </c>
      <c r="C34" s="324">
        <v>0</v>
      </c>
      <c r="D34" s="310"/>
      <c r="E34" s="310"/>
      <c r="F34" s="310"/>
      <c r="G34" s="324"/>
      <c r="H34" s="310"/>
      <c r="I34" s="310"/>
      <c r="J34" s="326"/>
      <c r="K34" s="310"/>
      <c r="L34" s="310"/>
      <c r="M34" s="326"/>
      <c r="N34" s="310"/>
      <c r="O34" s="326"/>
      <c r="P34" s="326"/>
      <c r="Q34" s="310"/>
      <c r="R34" s="310"/>
      <c r="S34" s="310"/>
      <c r="T34" s="310"/>
      <c r="U34" s="326"/>
      <c r="V34" s="326"/>
      <c r="W34" s="305">
        <f t="shared" si="0"/>
        <v>0</v>
      </c>
      <c r="X34" s="305">
        <f>G34-I34-J34</f>
        <v>0</v>
      </c>
      <c r="Y34" s="305">
        <f>G34-K34-L34-M34-N34-O34-P34</f>
        <v>0</v>
      </c>
      <c r="Z34" s="305">
        <f>G34-Q34-R34-S34-T34-U34-V34</f>
        <v>0</v>
      </c>
    </row>
    <row r="35" spans="1:26" ht="15.75" customHeight="1">
      <c r="A35" s="327" t="s">
        <v>162</v>
      </c>
      <c r="B35" s="314" t="s">
        <v>113</v>
      </c>
      <c r="C35" s="324">
        <v>1</v>
      </c>
      <c r="D35" s="310"/>
      <c r="E35" s="310"/>
      <c r="F35" s="310">
        <v>1</v>
      </c>
      <c r="G35" s="310"/>
      <c r="H35" s="310"/>
      <c r="I35" s="306"/>
      <c r="J35" s="306"/>
      <c r="K35" s="306"/>
      <c r="L35" s="306"/>
      <c r="M35" s="306"/>
      <c r="N35" s="306"/>
      <c r="O35" s="306"/>
      <c r="P35" s="306"/>
      <c r="Q35" s="306"/>
      <c r="R35" s="306"/>
      <c r="S35" s="306"/>
      <c r="T35" s="306"/>
      <c r="U35" s="306"/>
      <c r="V35" s="306"/>
      <c r="W35" s="305">
        <f t="shared" si="0"/>
        <v>0</v>
      </c>
      <c r="X35" s="307"/>
      <c r="Y35" s="307"/>
      <c r="Z35" s="307"/>
    </row>
    <row r="36" spans="1:26" ht="15.75" customHeight="1">
      <c r="A36" s="308" t="s">
        <v>194</v>
      </c>
      <c r="B36" s="309" t="s">
        <v>450</v>
      </c>
      <c r="C36" s="310">
        <v>1</v>
      </c>
      <c r="D36" s="310">
        <v>0</v>
      </c>
      <c r="E36" s="310">
        <v>1</v>
      </c>
      <c r="F36" s="310">
        <v>0</v>
      </c>
      <c r="G36" s="310">
        <v>0</v>
      </c>
      <c r="H36" s="310">
        <v>0</v>
      </c>
      <c r="I36" s="310">
        <v>0</v>
      </c>
      <c r="J36" s="310">
        <v>0</v>
      </c>
      <c r="K36" s="310">
        <v>0</v>
      </c>
      <c r="L36" s="310">
        <v>0</v>
      </c>
      <c r="M36" s="310">
        <v>0</v>
      </c>
      <c r="N36" s="310">
        <v>0</v>
      </c>
      <c r="O36" s="310">
        <v>0</v>
      </c>
      <c r="P36" s="310">
        <v>0</v>
      </c>
      <c r="Q36" s="310">
        <v>0</v>
      </c>
      <c r="R36" s="310">
        <v>0</v>
      </c>
      <c r="S36" s="310">
        <v>0</v>
      </c>
      <c r="T36" s="310">
        <v>0</v>
      </c>
      <c r="U36" s="310">
        <v>0</v>
      </c>
      <c r="V36" s="310">
        <v>0</v>
      </c>
      <c r="W36" s="305">
        <f t="shared" si="0"/>
        <v>0</v>
      </c>
      <c r="X36" s="305">
        <f>G36-I36-J36</f>
        <v>0</v>
      </c>
      <c r="Y36" s="305">
        <f>G36-K36-L36-M36-N36-O36-P36</f>
        <v>0</v>
      </c>
      <c r="Z36" s="305">
        <f>G36-Q36-R36-S36-T36-U36-V36</f>
        <v>0</v>
      </c>
    </row>
    <row r="37" spans="1:26" ht="15.75" customHeight="1">
      <c r="A37" s="327" t="s">
        <v>185</v>
      </c>
      <c r="B37" s="314" t="s">
        <v>101</v>
      </c>
      <c r="C37" s="324">
        <v>1</v>
      </c>
      <c r="D37" s="310"/>
      <c r="E37" s="310">
        <v>1</v>
      </c>
      <c r="F37" s="310"/>
      <c r="G37" s="318"/>
      <c r="H37" s="310"/>
      <c r="I37" s="310"/>
      <c r="J37" s="326"/>
      <c r="K37" s="310"/>
      <c r="L37" s="310"/>
      <c r="M37" s="326"/>
      <c r="N37" s="310"/>
      <c r="O37" s="326"/>
      <c r="P37" s="326"/>
      <c r="Q37" s="310"/>
      <c r="R37" s="326"/>
      <c r="S37" s="326"/>
      <c r="T37" s="326"/>
      <c r="U37" s="326"/>
      <c r="V37" s="326"/>
      <c r="W37" s="305">
        <f t="shared" si="0"/>
        <v>0</v>
      </c>
      <c r="X37" s="305">
        <f>G37-I37-J37</f>
        <v>0</v>
      </c>
      <c r="Y37" s="305">
        <f>G37-K37-L37-M37-N37-O37-P37</f>
        <v>0</v>
      </c>
      <c r="Z37" s="305">
        <f>G37-Q37-R37-S37-T37-U37-V37</f>
        <v>0</v>
      </c>
    </row>
    <row r="38" spans="1:26" ht="15.75" customHeight="1">
      <c r="A38" s="327" t="s">
        <v>103</v>
      </c>
      <c r="B38" s="314" t="s">
        <v>102</v>
      </c>
      <c r="C38" s="324">
        <v>0</v>
      </c>
      <c r="D38" s="310"/>
      <c r="E38" s="310"/>
      <c r="F38" s="310"/>
      <c r="G38" s="324"/>
      <c r="H38" s="310"/>
      <c r="I38" s="310"/>
      <c r="J38" s="326"/>
      <c r="K38" s="310"/>
      <c r="L38" s="310"/>
      <c r="M38" s="326"/>
      <c r="N38" s="310"/>
      <c r="O38" s="326"/>
      <c r="P38" s="326"/>
      <c r="Q38" s="310"/>
      <c r="R38" s="326"/>
      <c r="S38" s="326"/>
      <c r="T38" s="326"/>
      <c r="U38" s="326"/>
      <c r="V38" s="326"/>
      <c r="W38" s="305">
        <f t="shared" si="0"/>
        <v>0</v>
      </c>
      <c r="X38" s="305">
        <f>G38-I38-J38</f>
        <v>0</v>
      </c>
      <c r="Y38" s="305">
        <f>G38-K38-L38-M38-N38-O38-P38</f>
        <v>0</v>
      </c>
      <c r="Z38" s="305">
        <f>G38-Q38-R38-S38-T38-U38-V38</f>
        <v>0</v>
      </c>
    </row>
    <row r="39" spans="1:26" ht="15.75" customHeight="1">
      <c r="A39" s="327" t="s">
        <v>162</v>
      </c>
      <c r="B39" s="314" t="s">
        <v>113</v>
      </c>
      <c r="C39" s="324">
        <v>0</v>
      </c>
      <c r="D39" s="310"/>
      <c r="E39" s="310"/>
      <c r="F39" s="310"/>
      <c r="G39" s="310"/>
      <c r="H39" s="310"/>
      <c r="I39" s="306"/>
      <c r="J39" s="306"/>
      <c r="K39" s="306"/>
      <c r="L39" s="306"/>
      <c r="M39" s="306"/>
      <c r="N39" s="306"/>
      <c r="O39" s="306"/>
      <c r="P39" s="306"/>
      <c r="Q39" s="306"/>
      <c r="R39" s="306"/>
      <c r="S39" s="306"/>
      <c r="T39" s="306"/>
      <c r="U39" s="306"/>
      <c r="V39" s="306"/>
      <c r="W39" s="305">
        <f t="shared" si="0"/>
        <v>0</v>
      </c>
      <c r="X39" s="307"/>
      <c r="Y39" s="307"/>
      <c r="Z39" s="307"/>
    </row>
    <row r="40" spans="1:26" ht="15.75" customHeight="1">
      <c r="A40" s="308" t="s">
        <v>195</v>
      </c>
      <c r="B40" s="309" t="s">
        <v>451</v>
      </c>
      <c r="C40" s="310">
        <v>0</v>
      </c>
      <c r="D40" s="310">
        <v>0</v>
      </c>
      <c r="E40" s="310">
        <v>0</v>
      </c>
      <c r="F40" s="310">
        <v>0</v>
      </c>
      <c r="G40" s="310">
        <v>0</v>
      </c>
      <c r="H40" s="310">
        <v>0</v>
      </c>
      <c r="I40" s="310">
        <v>0</v>
      </c>
      <c r="J40" s="310">
        <v>0</v>
      </c>
      <c r="K40" s="310">
        <v>0</v>
      </c>
      <c r="L40" s="310">
        <v>0</v>
      </c>
      <c r="M40" s="310">
        <v>0</v>
      </c>
      <c r="N40" s="310">
        <v>0</v>
      </c>
      <c r="O40" s="310">
        <v>0</v>
      </c>
      <c r="P40" s="310">
        <v>0</v>
      </c>
      <c r="Q40" s="310">
        <v>0</v>
      </c>
      <c r="R40" s="310">
        <v>0</v>
      </c>
      <c r="S40" s="310">
        <v>0</v>
      </c>
      <c r="T40" s="310">
        <v>0</v>
      </c>
      <c r="U40" s="310">
        <v>0</v>
      </c>
      <c r="V40" s="310">
        <v>0</v>
      </c>
      <c r="W40" s="305">
        <f t="shared" si="0"/>
        <v>0</v>
      </c>
      <c r="X40" s="305">
        <f>G40-I40-J40</f>
        <v>0</v>
      </c>
      <c r="Y40" s="305">
        <f>G40-K40-L40-M40-N40-O40-P40</f>
        <v>0</v>
      </c>
      <c r="Z40" s="305">
        <f>G40-Q40-R40-S40-T40-U40-V40</f>
        <v>0</v>
      </c>
    </row>
    <row r="41" spans="1:26" ht="15.75" customHeight="1">
      <c r="A41" s="327" t="s">
        <v>185</v>
      </c>
      <c r="B41" s="314" t="s">
        <v>101</v>
      </c>
      <c r="C41" s="324">
        <v>0</v>
      </c>
      <c r="D41" s="310"/>
      <c r="E41" s="310"/>
      <c r="F41" s="310"/>
      <c r="G41" s="324"/>
      <c r="H41" s="310"/>
      <c r="I41" s="310"/>
      <c r="J41" s="326"/>
      <c r="K41" s="310"/>
      <c r="L41" s="310"/>
      <c r="M41" s="310"/>
      <c r="N41" s="310"/>
      <c r="O41" s="310"/>
      <c r="P41" s="326"/>
      <c r="Q41" s="310"/>
      <c r="R41" s="326"/>
      <c r="S41" s="326"/>
      <c r="T41" s="326"/>
      <c r="U41" s="326"/>
      <c r="V41" s="326"/>
      <c r="W41" s="305">
        <f t="shared" si="0"/>
        <v>0</v>
      </c>
      <c r="X41" s="305">
        <f>G41-I41-J41</f>
        <v>0</v>
      </c>
      <c r="Y41" s="305">
        <f>G41-K41-L41-M41-N41-O41-P41</f>
        <v>0</v>
      </c>
      <c r="Z41" s="305">
        <f>G41-Q41-R41-S41-T41-U41-V41</f>
        <v>0</v>
      </c>
    </row>
    <row r="42" spans="1:26" ht="15.75" customHeight="1">
      <c r="A42" s="327" t="s">
        <v>103</v>
      </c>
      <c r="B42" s="314" t="s">
        <v>102</v>
      </c>
      <c r="C42" s="324">
        <v>0</v>
      </c>
      <c r="D42" s="310"/>
      <c r="E42" s="310"/>
      <c r="F42" s="310"/>
      <c r="G42" s="324"/>
      <c r="H42" s="310"/>
      <c r="I42" s="310"/>
      <c r="J42" s="325"/>
      <c r="K42" s="310"/>
      <c r="L42" s="310"/>
      <c r="M42" s="310"/>
      <c r="N42" s="310"/>
      <c r="O42" s="325"/>
      <c r="P42" s="325"/>
      <c r="Q42" s="310"/>
      <c r="R42" s="325"/>
      <c r="S42" s="325"/>
      <c r="T42" s="325"/>
      <c r="U42" s="325"/>
      <c r="V42" s="326"/>
      <c r="W42" s="305">
        <f t="shared" si="0"/>
        <v>0</v>
      </c>
      <c r="X42" s="305">
        <f>G42-I42-J42</f>
        <v>0</v>
      </c>
      <c r="Y42" s="305">
        <f>G42-K42-L42-M42-N42-O42-P42</f>
        <v>0</v>
      </c>
      <c r="Z42" s="305">
        <f>G42-Q42-R42-S42-T42-U42-V42</f>
        <v>0</v>
      </c>
    </row>
    <row r="43" spans="1:26" ht="15.75" customHeight="1">
      <c r="A43" s="327" t="s">
        <v>162</v>
      </c>
      <c r="B43" s="314" t="s">
        <v>113</v>
      </c>
      <c r="C43" s="324">
        <v>0</v>
      </c>
      <c r="D43" s="310"/>
      <c r="E43" s="310"/>
      <c r="F43" s="310"/>
      <c r="G43" s="310"/>
      <c r="H43" s="310"/>
      <c r="I43" s="306"/>
      <c r="J43" s="306"/>
      <c r="K43" s="306"/>
      <c r="L43" s="306"/>
      <c r="M43" s="306"/>
      <c r="N43" s="306"/>
      <c r="O43" s="306"/>
      <c r="P43" s="306"/>
      <c r="Q43" s="306"/>
      <c r="R43" s="306"/>
      <c r="S43" s="306"/>
      <c r="T43" s="306"/>
      <c r="U43" s="306"/>
      <c r="V43" s="306"/>
      <c r="W43" s="305">
        <f t="shared" si="0"/>
        <v>0</v>
      </c>
      <c r="X43" s="307"/>
      <c r="Y43" s="307"/>
      <c r="Z43" s="307"/>
    </row>
    <row r="44" spans="1:26" ht="15.75" customHeight="1">
      <c r="A44" s="308" t="s">
        <v>196</v>
      </c>
      <c r="B44" s="309" t="s">
        <v>452</v>
      </c>
      <c r="C44" s="310">
        <v>1</v>
      </c>
      <c r="D44" s="310">
        <v>0</v>
      </c>
      <c r="E44" s="310">
        <v>0</v>
      </c>
      <c r="F44" s="310">
        <v>1</v>
      </c>
      <c r="G44" s="310">
        <v>0</v>
      </c>
      <c r="H44" s="310">
        <v>0</v>
      </c>
      <c r="I44" s="310">
        <v>0</v>
      </c>
      <c r="J44" s="310">
        <v>0</v>
      </c>
      <c r="K44" s="310">
        <v>0</v>
      </c>
      <c r="L44" s="310">
        <v>0</v>
      </c>
      <c r="M44" s="310">
        <v>0</v>
      </c>
      <c r="N44" s="310">
        <v>0</v>
      </c>
      <c r="O44" s="310">
        <v>0</v>
      </c>
      <c r="P44" s="310">
        <v>0</v>
      </c>
      <c r="Q44" s="310">
        <v>0</v>
      </c>
      <c r="R44" s="310">
        <v>0</v>
      </c>
      <c r="S44" s="310">
        <v>0</v>
      </c>
      <c r="T44" s="310">
        <v>0</v>
      </c>
      <c r="U44" s="310">
        <v>0</v>
      </c>
      <c r="V44" s="310">
        <v>0</v>
      </c>
      <c r="W44" s="305">
        <f>C44-D44-E44-F44-G44-H44</f>
        <v>0</v>
      </c>
      <c r="X44" s="305">
        <f>G44-I44-J44</f>
        <v>0</v>
      </c>
      <c r="Y44" s="305">
        <f>G44-K44-L44-M44-N44-O44-P44</f>
        <v>0</v>
      </c>
      <c r="Z44" s="305">
        <f>G44-Q44-R44-S44-T44-U44-V44</f>
        <v>0</v>
      </c>
    </row>
    <row r="45" spans="1:26" ht="15.75" customHeight="1">
      <c r="A45" s="327" t="s">
        <v>185</v>
      </c>
      <c r="B45" s="314" t="s">
        <v>101</v>
      </c>
      <c r="C45" s="324">
        <v>0</v>
      </c>
      <c r="D45" s="310"/>
      <c r="E45" s="310"/>
      <c r="F45" s="310"/>
      <c r="G45" s="324"/>
      <c r="H45" s="310"/>
      <c r="I45" s="310"/>
      <c r="J45" s="326"/>
      <c r="K45" s="310"/>
      <c r="L45" s="310"/>
      <c r="M45" s="326"/>
      <c r="N45" s="310"/>
      <c r="O45" s="310"/>
      <c r="P45" s="326"/>
      <c r="Q45" s="310"/>
      <c r="R45" s="326"/>
      <c r="S45" s="326"/>
      <c r="T45" s="326"/>
      <c r="U45" s="326"/>
      <c r="V45" s="326"/>
      <c r="W45" s="305">
        <f t="shared" si="0"/>
        <v>0</v>
      </c>
      <c r="X45" s="305">
        <f>G45-I45-J45</f>
        <v>0</v>
      </c>
      <c r="Y45" s="305">
        <f>G45-K45-L45-M45-N45-O45-P45</f>
        <v>0</v>
      </c>
      <c r="Z45" s="305">
        <f>G45-Q45-R45-S45-T45-U45-V45</f>
        <v>0</v>
      </c>
    </row>
    <row r="46" spans="1:26" ht="15.75" customHeight="1">
      <c r="A46" s="327" t="s">
        <v>103</v>
      </c>
      <c r="B46" s="314" t="s">
        <v>102</v>
      </c>
      <c r="C46" s="324">
        <v>0</v>
      </c>
      <c r="D46" s="310"/>
      <c r="E46" s="310"/>
      <c r="F46" s="310"/>
      <c r="G46" s="324"/>
      <c r="H46" s="310"/>
      <c r="I46" s="310"/>
      <c r="J46" s="326"/>
      <c r="K46" s="310"/>
      <c r="L46" s="310"/>
      <c r="M46" s="326"/>
      <c r="N46" s="310"/>
      <c r="O46" s="310"/>
      <c r="P46" s="310"/>
      <c r="Q46" s="310"/>
      <c r="R46" s="326"/>
      <c r="S46" s="326"/>
      <c r="T46" s="326"/>
      <c r="U46" s="326"/>
      <c r="V46" s="326"/>
      <c r="W46" s="305">
        <f t="shared" si="0"/>
        <v>0</v>
      </c>
      <c r="X46" s="305">
        <f>G46-I46-J46</f>
        <v>0</v>
      </c>
      <c r="Y46" s="305">
        <f>G46-K46-L46-M46-N46-O46-P46</f>
        <v>0</v>
      </c>
      <c r="Z46" s="305">
        <f>G46-Q46-R46-S46-T46-U46-V46</f>
        <v>0</v>
      </c>
    </row>
    <row r="47" spans="1:26" ht="15.75" customHeight="1">
      <c r="A47" s="327" t="s">
        <v>162</v>
      </c>
      <c r="B47" s="314" t="s">
        <v>113</v>
      </c>
      <c r="C47" s="324">
        <v>1</v>
      </c>
      <c r="D47" s="310"/>
      <c r="E47" s="310"/>
      <c r="F47" s="310">
        <v>1</v>
      </c>
      <c r="G47" s="310"/>
      <c r="H47" s="310"/>
      <c r="I47" s="306"/>
      <c r="J47" s="306"/>
      <c r="K47" s="306"/>
      <c r="L47" s="306"/>
      <c r="M47" s="306"/>
      <c r="N47" s="306"/>
      <c r="O47" s="306"/>
      <c r="P47" s="306"/>
      <c r="Q47" s="306"/>
      <c r="R47" s="306"/>
      <c r="S47" s="306"/>
      <c r="T47" s="306"/>
      <c r="U47" s="306"/>
      <c r="V47" s="306"/>
      <c r="W47" s="305">
        <f t="shared" si="0"/>
        <v>0</v>
      </c>
      <c r="X47" s="307"/>
      <c r="Y47" s="307"/>
      <c r="Z47" s="307"/>
    </row>
    <row r="48" spans="1:26" ht="15.75" customHeight="1">
      <c r="A48" s="308" t="s">
        <v>197</v>
      </c>
      <c r="B48" s="309" t="s">
        <v>453</v>
      </c>
      <c r="C48" s="310">
        <v>0</v>
      </c>
      <c r="D48" s="310">
        <v>0</v>
      </c>
      <c r="E48" s="310">
        <v>0</v>
      </c>
      <c r="F48" s="310">
        <v>0</v>
      </c>
      <c r="G48" s="310">
        <v>0</v>
      </c>
      <c r="H48" s="310">
        <v>0</v>
      </c>
      <c r="I48" s="310">
        <v>0</v>
      </c>
      <c r="J48" s="310">
        <v>0</v>
      </c>
      <c r="K48" s="310">
        <v>0</v>
      </c>
      <c r="L48" s="310">
        <v>0</v>
      </c>
      <c r="M48" s="310">
        <v>0</v>
      </c>
      <c r="N48" s="310">
        <v>0</v>
      </c>
      <c r="O48" s="310">
        <v>0</v>
      </c>
      <c r="P48" s="310">
        <v>0</v>
      </c>
      <c r="Q48" s="310">
        <v>0</v>
      </c>
      <c r="R48" s="310">
        <v>0</v>
      </c>
      <c r="S48" s="310">
        <v>0</v>
      </c>
      <c r="T48" s="310">
        <v>0</v>
      </c>
      <c r="U48" s="310">
        <v>0</v>
      </c>
      <c r="V48" s="310">
        <v>0</v>
      </c>
      <c r="W48" s="305">
        <f t="shared" si="0"/>
        <v>0</v>
      </c>
      <c r="X48" s="305">
        <f>G48-I48-J48</f>
        <v>0</v>
      </c>
      <c r="Y48" s="305">
        <f>G48-K48-L48-M48-N48-O48-P48</f>
        <v>0</v>
      </c>
      <c r="Z48" s="305">
        <f>G48-Q48-R48-S48-T48-U48-V48</f>
        <v>0</v>
      </c>
    </row>
    <row r="49" spans="1:26" ht="15.75" customHeight="1">
      <c r="A49" s="327" t="s">
        <v>185</v>
      </c>
      <c r="B49" s="314" t="s">
        <v>101</v>
      </c>
      <c r="C49" s="324">
        <v>0</v>
      </c>
      <c r="D49" s="310"/>
      <c r="E49" s="310"/>
      <c r="F49" s="310"/>
      <c r="G49" s="324"/>
      <c r="H49" s="310"/>
      <c r="I49" s="310"/>
      <c r="J49" s="326"/>
      <c r="K49" s="326"/>
      <c r="L49" s="326"/>
      <c r="M49" s="326"/>
      <c r="N49" s="326"/>
      <c r="O49" s="326"/>
      <c r="P49" s="326"/>
      <c r="Q49" s="326"/>
      <c r="R49" s="326"/>
      <c r="S49" s="326"/>
      <c r="T49" s="326"/>
      <c r="U49" s="326"/>
      <c r="V49" s="326"/>
      <c r="W49" s="305">
        <f t="shared" si="0"/>
        <v>0</v>
      </c>
      <c r="X49" s="305">
        <f>G49-I49-J49</f>
        <v>0</v>
      </c>
      <c r="Y49" s="305">
        <f>G49-K49-L49-M49-N49-O49-P49</f>
        <v>0</v>
      </c>
      <c r="Z49" s="305">
        <f>G49-Q49-R49-S49-T49-U49-V49</f>
        <v>0</v>
      </c>
    </row>
    <row r="50" spans="1:26" ht="15.75" customHeight="1">
      <c r="A50" s="327" t="s">
        <v>103</v>
      </c>
      <c r="B50" s="314" t="s">
        <v>102</v>
      </c>
      <c r="C50" s="324">
        <v>0</v>
      </c>
      <c r="D50" s="310"/>
      <c r="E50" s="310"/>
      <c r="F50" s="310"/>
      <c r="G50" s="324"/>
      <c r="H50" s="310"/>
      <c r="I50" s="310"/>
      <c r="J50" s="326"/>
      <c r="K50" s="326"/>
      <c r="L50" s="326"/>
      <c r="M50" s="326"/>
      <c r="N50" s="326"/>
      <c r="O50" s="326"/>
      <c r="P50" s="326"/>
      <c r="Q50" s="326"/>
      <c r="R50" s="326"/>
      <c r="S50" s="326"/>
      <c r="T50" s="326"/>
      <c r="U50" s="326"/>
      <c r="V50" s="326"/>
      <c r="W50" s="305">
        <f t="shared" si="0"/>
        <v>0</v>
      </c>
      <c r="X50" s="305">
        <f>G50-I50-J50</f>
        <v>0</v>
      </c>
      <c r="Y50" s="305">
        <f>G50-K50-L50-M50-N50-O50-P50</f>
        <v>0</v>
      </c>
      <c r="Z50" s="305">
        <f>G50-Q50-R50-S50-T50-U50-V50</f>
        <v>0</v>
      </c>
    </row>
    <row r="51" spans="1:26" ht="15.75" customHeight="1">
      <c r="A51" s="327" t="s">
        <v>162</v>
      </c>
      <c r="B51" s="314" t="s">
        <v>113</v>
      </c>
      <c r="C51" s="324">
        <v>0</v>
      </c>
      <c r="D51" s="310"/>
      <c r="E51" s="310"/>
      <c r="F51" s="310"/>
      <c r="G51" s="310"/>
      <c r="H51" s="310"/>
      <c r="I51" s="306"/>
      <c r="J51" s="306"/>
      <c r="K51" s="306"/>
      <c r="L51" s="306"/>
      <c r="M51" s="306"/>
      <c r="N51" s="306"/>
      <c r="O51" s="306"/>
      <c r="P51" s="306"/>
      <c r="Q51" s="306"/>
      <c r="R51" s="306"/>
      <c r="S51" s="306"/>
      <c r="T51" s="306"/>
      <c r="U51" s="306"/>
      <c r="V51" s="306"/>
      <c r="W51" s="305">
        <f t="shared" si="0"/>
        <v>0</v>
      </c>
      <c r="X51" s="307"/>
      <c r="Y51" s="307"/>
      <c r="Z51" s="307"/>
    </row>
    <row r="52" spans="1:26" ht="15.75" customHeight="1">
      <c r="A52" s="308" t="s">
        <v>439</v>
      </c>
      <c r="B52" s="309" t="s">
        <v>454</v>
      </c>
      <c r="C52" s="310">
        <v>0</v>
      </c>
      <c r="D52" s="310">
        <v>0</v>
      </c>
      <c r="E52" s="310">
        <v>0</v>
      </c>
      <c r="F52" s="310">
        <v>0</v>
      </c>
      <c r="G52" s="310">
        <v>0</v>
      </c>
      <c r="H52" s="310">
        <v>0</v>
      </c>
      <c r="I52" s="310">
        <v>0</v>
      </c>
      <c r="J52" s="310">
        <v>0</v>
      </c>
      <c r="K52" s="310">
        <v>0</v>
      </c>
      <c r="L52" s="310">
        <v>0</v>
      </c>
      <c r="M52" s="310">
        <v>0</v>
      </c>
      <c r="N52" s="310">
        <v>0</v>
      </c>
      <c r="O52" s="310">
        <v>0</v>
      </c>
      <c r="P52" s="310">
        <v>0</v>
      </c>
      <c r="Q52" s="310">
        <v>0</v>
      </c>
      <c r="R52" s="310">
        <v>0</v>
      </c>
      <c r="S52" s="310">
        <v>0</v>
      </c>
      <c r="T52" s="310">
        <v>0</v>
      </c>
      <c r="U52" s="310">
        <v>0</v>
      </c>
      <c r="V52" s="310">
        <v>0</v>
      </c>
      <c r="W52" s="305">
        <f t="shared" si="0"/>
        <v>0</v>
      </c>
      <c r="X52" s="305">
        <f>G52-I52-J52</f>
        <v>0</v>
      </c>
      <c r="Y52" s="305">
        <f>G52-K52-L52-M52-N52-O52-P52</f>
        <v>0</v>
      </c>
      <c r="Z52" s="305">
        <f>G52-Q52-R52-S52-T52-U52-V52</f>
        <v>0</v>
      </c>
    </row>
    <row r="53" spans="1:26" ht="15.75" customHeight="1">
      <c r="A53" s="327" t="s">
        <v>185</v>
      </c>
      <c r="B53" s="314" t="s">
        <v>101</v>
      </c>
      <c r="C53" s="324">
        <v>0</v>
      </c>
      <c r="D53" s="310"/>
      <c r="E53" s="310"/>
      <c r="F53" s="310"/>
      <c r="G53" s="324"/>
      <c r="H53" s="310"/>
      <c r="I53" s="310"/>
      <c r="J53" s="310"/>
      <c r="K53" s="310"/>
      <c r="L53" s="310"/>
      <c r="M53" s="310"/>
      <c r="N53" s="310"/>
      <c r="O53" s="310"/>
      <c r="P53" s="310"/>
      <c r="Q53" s="310"/>
      <c r="R53" s="310"/>
      <c r="S53" s="310"/>
      <c r="T53" s="310"/>
      <c r="U53" s="310"/>
      <c r="V53" s="310"/>
      <c r="W53" s="305">
        <f t="shared" si="0"/>
        <v>0</v>
      </c>
      <c r="X53" s="305">
        <f>G53-I53-J53</f>
        <v>0</v>
      </c>
      <c r="Y53" s="305">
        <f>G53-K53-L53-M53-N53-O53-P53</f>
        <v>0</v>
      </c>
      <c r="Z53" s="305">
        <f>G53-Q53-R53-S53-T53-U53-V53</f>
        <v>0</v>
      </c>
    </row>
    <row r="54" spans="1:26" ht="15.75" customHeight="1">
      <c r="A54" s="327" t="s">
        <v>103</v>
      </c>
      <c r="B54" s="314" t="s">
        <v>102</v>
      </c>
      <c r="C54" s="324">
        <v>0</v>
      </c>
      <c r="D54" s="310"/>
      <c r="E54" s="310"/>
      <c r="F54" s="310"/>
      <c r="G54" s="324"/>
      <c r="H54" s="310"/>
      <c r="I54" s="310"/>
      <c r="J54" s="326"/>
      <c r="K54" s="310"/>
      <c r="L54" s="310"/>
      <c r="M54" s="326"/>
      <c r="N54" s="310"/>
      <c r="O54" s="326"/>
      <c r="P54" s="326"/>
      <c r="Q54" s="310"/>
      <c r="R54" s="326"/>
      <c r="S54" s="326"/>
      <c r="T54" s="326"/>
      <c r="U54" s="326"/>
      <c r="V54" s="326"/>
      <c r="W54" s="305">
        <f t="shared" si="0"/>
        <v>0</v>
      </c>
      <c r="X54" s="305">
        <f>G54-I54-J54</f>
        <v>0</v>
      </c>
      <c r="Y54" s="305">
        <f>G54-K54-L54-M54-N54-O54-P54</f>
        <v>0</v>
      </c>
      <c r="Z54" s="305">
        <f>G54-Q54-R54-S54-T54-U54-V54</f>
        <v>0</v>
      </c>
    </row>
    <row r="55" spans="1:26" ht="15.75" customHeight="1">
      <c r="A55" s="327" t="s">
        <v>162</v>
      </c>
      <c r="B55" s="314" t="s">
        <v>113</v>
      </c>
      <c r="C55" s="324">
        <v>0</v>
      </c>
      <c r="D55" s="310"/>
      <c r="E55" s="310"/>
      <c r="F55" s="310"/>
      <c r="G55" s="310"/>
      <c r="H55" s="310"/>
      <c r="I55" s="306"/>
      <c r="J55" s="306"/>
      <c r="K55" s="306"/>
      <c r="L55" s="306"/>
      <c r="M55" s="306"/>
      <c r="N55" s="306"/>
      <c r="O55" s="306"/>
      <c r="P55" s="306"/>
      <c r="Q55" s="306"/>
      <c r="R55" s="306"/>
      <c r="S55" s="306"/>
      <c r="T55" s="306"/>
      <c r="U55" s="306"/>
      <c r="V55" s="306"/>
      <c r="W55" s="305">
        <f t="shared" si="0"/>
        <v>0</v>
      </c>
      <c r="X55" s="307"/>
      <c r="Y55" s="307"/>
      <c r="Z55" s="307"/>
    </row>
    <row r="56" spans="1:26" ht="15.75" customHeight="1">
      <c r="A56" s="308" t="s">
        <v>440</v>
      </c>
      <c r="B56" s="309" t="s">
        <v>455</v>
      </c>
      <c r="C56" s="310">
        <v>1</v>
      </c>
      <c r="D56" s="310">
        <v>0</v>
      </c>
      <c r="E56" s="310">
        <v>0</v>
      </c>
      <c r="F56" s="310">
        <v>1</v>
      </c>
      <c r="G56" s="310">
        <v>0</v>
      </c>
      <c r="H56" s="310">
        <v>0</v>
      </c>
      <c r="I56" s="310">
        <v>0</v>
      </c>
      <c r="J56" s="310">
        <v>0</v>
      </c>
      <c r="K56" s="310">
        <v>0</v>
      </c>
      <c r="L56" s="310">
        <v>0</v>
      </c>
      <c r="M56" s="310">
        <v>0</v>
      </c>
      <c r="N56" s="310">
        <v>0</v>
      </c>
      <c r="O56" s="310">
        <v>0</v>
      </c>
      <c r="P56" s="310">
        <v>0</v>
      </c>
      <c r="Q56" s="310">
        <v>0</v>
      </c>
      <c r="R56" s="310">
        <v>0</v>
      </c>
      <c r="S56" s="310">
        <v>0</v>
      </c>
      <c r="T56" s="310">
        <v>0</v>
      </c>
      <c r="U56" s="310">
        <v>0</v>
      </c>
      <c r="V56" s="310">
        <v>0</v>
      </c>
      <c r="W56" s="305">
        <f t="shared" si="0"/>
        <v>0</v>
      </c>
      <c r="X56" s="305">
        <f>G56-I56-J56</f>
        <v>0</v>
      </c>
      <c r="Y56" s="305">
        <f>G56-K56-L56-M56-N56-O56-P56</f>
        <v>0</v>
      </c>
      <c r="Z56" s="305">
        <f>G56-Q56-R56-S56-T56-U56-V56</f>
        <v>0</v>
      </c>
    </row>
    <row r="57" spans="1:26" ht="15.75" customHeight="1">
      <c r="A57" s="327" t="s">
        <v>185</v>
      </c>
      <c r="B57" s="314" t="s">
        <v>101</v>
      </c>
      <c r="C57" s="324">
        <v>0</v>
      </c>
      <c r="D57" s="310"/>
      <c r="E57" s="310"/>
      <c r="F57" s="310"/>
      <c r="G57" s="324"/>
      <c r="H57" s="310"/>
      <c r="I57" s="310"/>
      <c r="J57" s="310"/>
      <c r="K57" s="310"/>
      <c r="L57" s="310"/>
      <c r="M57" s="310"/>
      <c r="N57" s="310"/>
      <c r="O57" s="310"/>
      <c r="P57" s="310"/>
      <c r="Q57" s="310"/>
      <c r="R57" s="310"/>
      <c r="S57" s="310"/>
      <c r="T57" s="310"/>
      <c r="U57" s="310"/>
      <c r="V57" s="310"/>
      <c r="W57" s="305">
        <f t="shared" si="0"/>
        <v>0</v>
      </c>
      <c r="X57" s="305">
        <f>G57-I57-J57</f>
        <v>0</v>
      </c>
      <c r="Y57" s="305">
        <f>G57-K57-L57-M57-N57-O57-P57</f>
        <v>0</v>
      </c>
      <c r="Z57" s="305">
        <f>G57-Q57-R57-S57-T57-U57-V57</f>
        <v>0</v>
      </c>
    </row>
    <row r="58" spans="1:26" ht="15.75" customHeight="1">
      <c r="A58" s="327" t="s">
        <v>103</v>
      </c>
      <c r="B58" s="314" t="s">
        <v>102</v>
      </c>
      <c r="C58" s="324">
        <v>0</v>
      </c>
      <c r="D58" s="310"/>
      <c r="E58" s="310"/>
      <c r="F58" s="310"/>
      <c r="G58" s="324"/>
      <c r="H58" s="310"/>
      <c r="I58" s="310"/>
      <c r="J58" s="310"/>
      <c r="K58" s="310"/>
      <c r="L58" s="310"/>
      <c r="M58" s="310"/>
      <c r="N58" s="310"/>
      <c r="O58" s="310"/>
      <c r="P58" s="310"/>
      <c r="Q58" s="310"/>
      <c r="R58" s="310"/>
      <c r="S58" s="310"/>
      <c r="T58" s="310"/>
      <c r="U58" s="310"/>
      <c r="V58" s="310"/>
      <c r="W58" s="305">
        <f t="shared" si="0"/>
        <v>0</v>
      </c>
      <c r="X58" s="305">
        <f>G58-I58-J58</f>
        <v>0</v>
      </c>
      <c r="Y58" s="305">
        <f>G58-K58-L58-M58-N58-O58-P58</f>
        <v>0</v>
      </c>
      <c r="Z58" s="305">
        <f>G58-Q58-R58-S58-T58-U58-V58</f>
        <v>0</v>
      </c>
    </row>
    <row r="59" spans="1:26" ht="15.75" customHeight="1">
      <c r="A59" s="327" t="s">
        <v>162</v>
      </c>
      <c r="B59" s="314" t="s">
        <v>113</v>
      </c>
      <c r="C59" s="324">
        <v>1</v>
      </c>
      <c r="D59" s="310"/>
      <c r="E59" s="310"/>
      <c r="F59" s="310">
        <v>1</v>
      </c>
      <c r="G59" s="310"/>
      <c r="H59" s="310"/>
      <c r="I59" s="306"/>
      <c r="J59" s="306"/>
      <c r="K59" s="306"/>
      <c r="L59" s="306"/>
      <c r="M59" s="306"/>
      <c r="N59" s="306"/>
      <c r="O59" s="306"/>
      <c r="P59" s="306"/>
      <c r="Q59" s="306"/>
      <c r="R59" s="306"/>
      <c r="S59" s="306"/>
      <c r="T59" s="306"/>
      <c r="U59" s="306"/>
      <c r="V59" s="306"/>
      <c r="W59" s="305">
        <f t="shared" si="0"/>
        <v>0</v>
      </c>
      <c r="X59" s="307"/>
      <c r="Y59" s="307"/>
      <c r="Z59" s="307"/>
    </row>
    <row r="60" spans="1:26" ht="15.75" customHeight="1">
      <c r="A60" s="308" t="s">
        <v>441</v>
      </c>
      <c r="B60" s="309" t="s">
        <v>456</v>
      </c>
      <c r="C60" s="310">
        <v>0</v>
      </c>
      <c r="D60" s="310">
        <v>0</v>
      </c>
      <c r="E60" s="310">
        <v>0</v>
      </c>
      <c r="F60" s="310">
        <v>0</v>
      </c>
      <c r="G60" s="310">
        <v>0</v>
      </c>
      <c r="H60" s="310">
        <v>0</v>
      </c>
      <c r="I60" s="310">
        <v>0</v>
      </c>
      <c r="J60" s="310">
        <v>0</v>
      </c>
      <c r="K60" s="310">
        <v>0</v>
      </c>
      <c r="L60" s="310">
        <v>0</v>
      </c>
      <c r="M60" s="310">
        <v>0</v>
      </c>
      <c r="N60" s="310">
        <v>0</v>
      </c>
      <c r="O60" s="310">
        <v>0</v>
      </c>
      <c r="P60" s="310">
        <v>0</v>
      </c>
      <c r="Q60" s="310">
        <v>0</v>
      </c>
      <c r="R60" s="310">
        <v>0</v>
      </c>
      <c r="S60" s="310">
        <v>0</v>
      </c>
      <c r="T60" s="310">
        <v>0</v>
      </c>
      <c r="U60" s="310">
        <v>0</v>
      </c>
      <c r="V60" s="310">
        <v>0</v>
      </c>
      <c r="W60" s="305">
        <f t="shared" si="0"/>
        <v>0</v>
      </c>
      <c r="X60" s="305">
        <f>G60-I60-J60</f>
        <v>0</v>
      </c>
      <c r="Y60" s="305">
        <f>G60-K60-L60-M60-N60-O60-P60</f>
        <v>0</v>
      </c>
      <c r="Z60" s="305">
        <f>G60-Q60-R60-S60-T60-U60-V60</f>
        <v>0</v>
      </c>
    </row>
    <row r="61" spans="1:26" ht="15.75" customHeight="1">
      <c r="A61" s="327" t="s">
        <v>185</v>
      </c>
      <c r="B61" s="314" t="s">
        <v>101</v>
      </c>
      <c r="C61" s="324">
        <v>0</v>
      </c>
      <c r="D61" s="310"/>
      <c r="E61" s="310"/>
      <c r="F61" s="310"/>
      <c r="G61" s="324"/>
      <c r="H61" s="310"/>
      <c r="I61" s="310"/>
      <c r="J61" s="326"/>
      <c r="K61" s="310"/>
      <c r="L61" s="310"/>
      <c r="M61" s="326"/>
      <c r="N61" s="310"/>
      <c r="O61" s="326"/>
      <c r="P61" s="326"/>
      <c r="Q61" s="310"/>
      <c r="R61" s="326"/>
      <c r="S61" s="326"/>
      <c r="T61" s="326"/>
      <c r="U61" s="326"/>
      <c r="V61" s="326"/>
      <c r="W61" s="305">
        <f t="shared" si="0"/>
        <v>0</v>
      </c>
      <c r="X61" s="305">
        <f>G61-I61-J61</f>
        <v>0</v>
      </c>
      <c r="Y61" s="305">
        <f>G61-K61-L61-M61-N61-O61-P61</f>
        <v>0</v>
      </c>
      <c r="Z61" s="305">
        <f>G61-Q61-R61-S61-T61-U61-V61</f>
        <v>0</v>
      </c>
    </row>
    <row r="62" spans="1:26" ht="15.75" customHeight="1">
      <c r="A62" s="327" t="s">
        <v>103</v>
      </c>
      <c r="B62" s="314" t="s">
        <v>102</v>
      </c>
      <c r="C62" s="324">
        <v>0</v>
      </c>
      <c r="D62" s="310"/>
      <c r="E62" s="310"/>
      <c r="F62" s="310"/>
      <c r="G62" s="324"/>
      <c r="H62" s="310"/>
      <c r="I62" s="310"/>
      <c r="J62" s="326"/>
      <c r="K62" s="310"/>
      <c r="L62" s="310"/>
      <c r="M62" s="326"/>
      <c r="N62" s="310"/>
      <c r="O62" s="326"/>
      <c r="P62" s="326"/>
      <c r="Q62" s="310"/>
      <c r="R62" s="326"/>
      <c r="S62" s="326"/>
      <c r="T62" s="326"/>
      <c r="U62" s="326"/>
      <c r="V62" s="326"/>
      <c r="W62" s="305">
        <f t="shared" si="0"/>
        <v>0</v>
      </c>
      <c r="X62" s="305">
        <f>G62-I62-J62</f>
        <v>0</v>
      </c>
      <c r="Y62" s="305">
        <f>G62-K62-L62-M62-N62-O62-P62</f>
        <v>0</v>
      </c>
      <c r="Z62" s="305">
        <f>G62-Q62-R62-S62-T62-U62-V62</f>
        <v>0</v>
      </c>
    </row>
    <row r="63" spans="1:26" ht="15.75" customHeight="1">
      <c r="A63" s="327" t="s">
        <v>162</v>
      </c>
      <c r="B63" s="314" t="s">
        <v>113</v>
      </c>
      <c r="C63" s="324">
        <v>0</v>
      </c>
      <c r="D63" s="310"/>
      <c r="E63" s="310"/>
      <c r="F63" s="310"/>
      <c r="G63" s="310"/>
      <c r="H63" s="310"/>
      <c r="I63" s="306"/>
      <c r="J63" s="306"/>
      <c r="K63" s="306"/>
      <c r="L63" s="306"/>
      <c r="M63" s="306"/>
      <c r="N63" s="306"/>
      <c r="O63" s="306"/>
      <c r="P63" s="306"/>
      <c r="Q63" s="306"/>
      <c r="R63" s="306"/>
      <c r="S63" s="306"/>
      <c r="T63" s="306"/>
      <c r="U63" s="306"/>
      <c r="V63" s="306"/>
      <c r="W63" s="305">
        <f t="shared" si="0"/>
        <v>0</v>
      </c>
      <c r="X63" s="307"/>
      <c r="Y63" s="307"/>
      <c r="Z63" s="307"/>
    </row>
    <row r="64" spans="1:26" ht="15.75" customHeight="1">
      <c r="A64" s="308" t="s">
        <v>442</v>
      </c>
      <c r="B64" s="309" t="s">
        <v>457</v>
      </c>
      <c r="C64" s="310">
        <v>0</v>
      </c>
      <c r="D64" s="310">
        <v>0</v>
      </c>
      <c r="E64" s="310">
        <v>0</v>
      </c>
      <c r="F64" s="310">
        <v>0</v>
      </c>
      <c r="G64" s="310">
        <v>0</v>
      </c>
      <c r="H64" s="310">
        <v>0</v>
      </c>
      <c r="I64" s="310">
        <v>0</v>
      </c>
      <c r="J64" s="310">
        <v>0</v>
      </c>
      <c r="K64" s="310">
        <v>0</v>
      </c>
      <c r="L64" s="310">
        <v>0</v>
      </c>
      <c r="M64" s="310">
        <v>0</v>
      </c>
      <c r="N64" s="310">
        <v>0</v>
      </c>
      <c r="O64" s="310">
        <v>0</v>
      </c>
      <c r="P64" s="310">
        <v>0</v>
      </c>
      <c r="Q64" s="310">
        <v>0</v>
      </c>
      <c r="R64" s="310">
        <v>0</v>
      </c>
      <c r="S64" s="310">
        <v>0</v>
      </c>
      <c r="T64" s="310">
        <v>0</v>
      </c>
      <c r="U64" s="310">
        <v>0</v>
      </c>
      <c r="V64" s="310">
        <v>0</v>
      </c>
      <c r="W64" s="305">
        <f t="shared" si="0"/>
        <v>0</v>
      </c>
      <c r="X64" s="305">
        <f>G64-I64-J64</f>
        <v>0</v>
      </c>
      <c r="Y64" s="305">
        <f>G64-K64-L64-M64-N64-O64-P64</f>
        <v>0</v>
      </c>
      <c r="Z64" s="305">
        <f>G64-Q64-R64-S64-T64-U64-V64</f>
        <v>0</v>
      </c>
    </row>
    <row r="65" spans="1:26" ht="15.75" customHeight="1">
      <c r="A65" s="327" t="s">
        <v>185</v>
      </c>
      <c r="B65" s="314" t="s">
        <v>101</v>
      </c>
      <c r="C65" s="324">
        <v>0</v>
      </c>
      <c r="D65" s="310"/>
      <c r="E65" s="310"/>
      <c r="F65" s="310"/>
      <c r="G65" s="324"/>
      <c r="H65" s="310"/>
      <c r="I65" s="310"/>
      <c r="J65" s="310"/>
      <c r="K65" s="310"/>
      <c r="L65" s="310"/>
      <c r="M65" s="310"/>
      <c r="N65" s="310"/>
      <c r="O65" s="310"/>
      <c r="P65" s="310"/>
      <c r="Q65" s="310"/>
      <c r="R65" s="310"/>
      <c r="S65" s="310"/>
      <c r="T65" s="310"/>
      <c r="U65" s="310"/>
      <c r="V65" s="310"/>
      <c r="W65" s="305">
        <f t="shared" si="0"/>
        <v>0</v>
      </c>
      <c r="X65" s="305">
        <f>G65-I65-J65</f>
        <v>0</v>
      </c>
      <c r="Y65" s="305">
        <f>G65-K65-L65-M65-N65-O65-P65</f>
        <v>0</v>
      </c>
      <c r="Z65" s="305">
        <f>G65-Q65-R65-S65-T65-U65-V65</f>
        <v>0</v>
      </c>
    </row>
    <row r="66" spans="1:26" ht="15.75" customHeight="1">
      <c r="A66" s="327" t="s">
        <v>103</v>
      </c>
      <c r="B66" s="314" t="s">
        <v>102</v>
      </c>
      <c r="C66" s="324">
        <v>0</v>
      </c>
      <c r="D66" s="310"/>
      <c r="E66" s="310"/>
      <c r="F66" s="310"/>
      <c r="G66" s="324"/>
      <c r="H66" s="310"/>
      <c r="I66" s="310"/>
      <c r="J66" s="310"/>
      <c r="K66" s="310"/>
      <c r="L66" s="310"/>
      <c r="M66" s="310"/>
      <c r="N66" s="310"/>
      <c r="O66" s="310"/>
      <c r="P66" s="310"/>
      <c r="Q66" s="310"/>
      <c r="R66" s="310"/>
      <c r="S66" s="310"/>
      <c r="T66" s="310"/>
      <c r="U66" s="310"/>
      <c r="V66" s="310"/>
      <c r="W66" s="305">
        <f t="shared" si="0"/>
        <v>0</v>
      </c>
      <c r="X66" s="305">
        <f>G66-I66-J66</f>
        <v>0</v>
      </c>
      <c r="Y66" s="305">
        <f>G66-K66-L66-M66-N66-O66-P66</f>
        <v>0</v>
      </c>
      <c r="Z66" s="305">
        <f>G66-Q66-R66-S66-T66-U66-V66</f>
        <v>0</v>
      </c>
    </row>
    <row r="67" spans="1:26" ht="15.75" customHeight="1">
      <c r="A67" s="327" t="s">
        <v>162</v>
      </c>
      <c r="B67" s="314" t="s">
        <v>113</v>
      </c>
      <c r="C67" s="324">
        <v>0</v>
      </c>
      <c r="D67" s="310"/>
      <c r="E67" s="310"/>
      <c r="F67" s="310"/>
      <c r="G67" s="310"/>
      <c r="H67" s="310"/>
      <c r="I67" s="306"/>
      <c r="J67" s="306"/>
      <c r="K67" s="306"/>
      <c r="L67" s="306"/>
      <c r="M67" s="306"/>
      <c r="N67" s="306"/>
      <c r="O67" s="306"/>
      <c r="P67" s="306"/>
      <c r="Q67" s="306"/>
      <c r="R67" s="306"/>
      <c r="S67" s="306"/>
      <c r="T67" s="306"/>
      <c r="U67" s="306"/>
      <c r="V67" s="306"/>
      <c r="W67" s="305">
        <f t="shared" si="0"/>
        <v>0</v>
      </c>
      <c r="X67" s="307"/>
      <c r="Y67" s="307"/>
      <c r="Z67" s="307"/>
    </row>
    <row r="68" spans="1:26" s="334" customFormat="1" ht="22.7" customHeight="1">
      <c r="A68" s="328"/>
      <c r="B68" s="543"/>
      <c r="C68" s="543"/>
      <c r="D68" s="543"/>
      <c r="E68" s="543"/>
      <c r="F68" s="543"/>
      <c r="G68" s="543"/>
      <c r="H68" s="543"/>
      <c r="I68" s="543"/>
      <c r="J68" s="543"/>
      <c r="K68" s="329"/>
      <c r="L68" s="329"/>
      <c r="M68" s="330"/>
      <c r="N68" s="331"/>
      <c r="O68" s="330"/>
      <c r="P68" s="544" t="s">
        <v>483</v>
      </c>
      <c r="Q68" s="544"/>
      <c r="R68" s="544"/>
      <c r="S68" s="544"/>
      <c r="T68" s="544"/>
      <c r="U68" s="544"/>
      <c r="V68" s="332"/>
      <c r="W68" s="333"/>
      <c r="X68" s="333"/>
      <c r="Y68" s="333"/>
      <c r="Z68" s="333"/>
    </row>
    <row r="69" spans="1:26" ht="18" customHeight="1">
      <c r="A69" s="335"/>
      <c r="B69" s="545" t="s">
        <v>133</v>
      </c>
      <c r="C69" s="545"/>
      <c r="D69" s="545"/>
      <c r="E69" s="545"/>
      <c r="F69" s="545"/>
      <c r="G69" s="545"/>
      <c r="H69" s="545"/>
      <c r="I69" s="545"/>
      <c r="J69" s="545"/>
      <c r="K69" s="336"/>
      <c r="L69" s="336"/>
      <c r="M69" s="337"/>
      <c r="N69" s="337"/>
      <c r="O69" s="338"/>
      <c r="P69" s="546" t="s">
        <v>459</v>
      </c>
      <c r="Q69" s="546"/>
      <c r="R69" s="546"/>
      <c r="S69" s="546"/>
      <c r="T69" s="546"/>
      <c r="U69" s="546"/>
      <c r="V69" s="338"/>
      <c r="W69" s="339"/>
      <c r="X69" s="339"/>
      <c r="Y69" s="339"/>
      <c r="Z69" s="339"/>
    </row>
    <row r="70" spans="1:26" ht="16.5">
      <c r="A70" s="340"/>
      <c r="B70" s="341"/>
      <c r="C70" s="342"/>
      <c r="D70" s="342"/>
      <c r="E70" s="342"/>
      <c r="F70" s="342"/>
      <c r="G70" s="342"/>
      <c r="H70" s="343"/>
      <c r="I70" s="343"/>
      <c r="J70" s="342"/>
      <c r="K70" s="342"/>
      <c r="L70" s="342"/>
      <c r="M70" s="343"/>
      <c r="N70" s="343"/>
      <c r="O70" s="343"/>
      <c r="P70" s="344"/>
      <c r="Q70" s="344"/>
      <c r="R70" s="344"/>
      <c r="S70" s="344"/>
      <c r="T70" s="344"/>
      <c r="U70" s="344"/>
      <c r="V70" s="340"/>
    </row>
    <row r="71" spans="1:26" ht="6" customHeight="1">
      <c r="A71" s="340"/>
      <c r="B71" s="341"/>
      <c r="C71" s="342"/>
      <c r="D71" s="342"/>
      <c r="E71" s="342"/>
      <c r="F71" s="342"/>
      <c r="G71" s="342"/>
      <c r="H71" s="343"/>
      <c r="I71" s="343"/>
      <c r="J71" s="342"/>
      <c r="K71" s="342"/>
      <c r="L71" s="342"/>
      <c r="M71" s="343"/>
      <c r="N71" s="343"/>
      <c r="O71" s="343"/>
      <c r="P71" s="344"/>
      <c r="Q71" s="344"/>
      <c r="R71" s="344"/>
      <c r="S71" s="344"/>
      <c r="T71" s="344"/>
      <c r="U71" s="344"/>
      <c r="V71" s="340"/>
    </row>
    <row r="72" spans="1:26" ht="24" customHeight="1">
      <c r="A72" s="340"/>
      <c r="B72" s="341"/>
      <c r="C72" s="342"/>
      <c r="D72" s="342"/>
      <c r="E72" s="342"/>
      <c r="F72" s="342"/>
      <c r="G72" s="342"/>
      <c r="H72" s="343"/>
      <c r="I72" s="343"/>
      <c r="J72" s="342"/>
      <c r="K72" s="342"/>
      <c r="L72" s="342"/>
      <c r="M72" s="343"/>
      <c r="N72" s="343"/>
      <c r="O72" s="343"/>
      <c r="P72" s="344"/>
      <c r="Q72" s="344"/>
      <c r="R72" s="344"/>
      <c r="S72" s="344"/>
      <c r="T72" s="344"/>
      <c r="U72" s="344"/>
      <c r="V72" s="340"/>
    </row>
    <row r="73" spans="1:26" ht="55.7" customHeight="1">
      <c r="A73" s="340"/>
      <c r="B73" s="547" t="s">
        <v>438</v>
      </c>
      <c r="C73" s="547"/>
      <c r="D73" s="547"/>
      <c r="E73" s="547"/>
      <c r="F73" s="547"/>
      <c r="G73" s="547"/>
      <c r="H73" s="547"/>
      <c r="I73" s="547"/>
      <c r="J73" s="547"/>
      <c r="K73" s="341"/>
      <c r="L73" s="341"/>
      <c r="M73" s="343"/>
      <c r="N73" s="343"/>
      <c r="O73" s="343"/>
      <c r="P73" s="548" t="s">
        <v>482</v>
      </c>
      <c r="Q73" s="548"/>
      <c r="R73" s="548"/>
      <c r="S73" s="548"/>
      <c r="T73" s="548"/>
      <c r="U73" s="548"/>
      <c r="V73" s="340"/>
    </row>
    <row r="79" spans="1:26" ht="18.75">
      <c r="A79" s="539" t="s">
        <v>380</v>
      </c>
      <c r="B79" s="539"/>
      <c r="C79" s="539"/>
      <c r="D79" s="539"/>
      <c r="E79" s="539"/>
      <c r="F79" s="539"/>
      <c r="G79" s="539"/>
      <c r="H79" s="539"/>
      <c r="I79" s="539"/>
      <c r="J79" s="539"/>
      <c r="K79" s="539"/>
      <c r="L79" s="539"/>
      <c r="M79" s="539"/>
      <c r="N79" s="539"/>
      <c r="O79" s="539"/>
      <c r="P79" s="539"/>
      <c r="Q79" s="539"/>
      <c r="R79" s="539"/>
      <c r="S79" s="539"/>
      <c r="T79" s="539"/>
      <c r="U79" s="539"/>
      <c r="V79" s="539"/>
    </row>
    <row r="80" spans="1:26" ht="18.75">
      <c r="A80" s="540" t="s">
        <v>397</v>
      </c>
      <c r="B80" s="540"/>
      <c r="C80" s="540"/>
      <c r="D80" s="540"/>
      <c r="E80" s="540"/>
      <c r="F80" s="540"/>
      <c r="G80" s="540"/>
      <c r="H80" s="540"/>
      <c r="I80" s="540"/>
      <c r="J80" s="540"/>
      <c r="K80" s="540"/>
      <c r="L80" s="540"/>
      <c r="M80" s="540"/>
      <c r="N80" s="540"/>
      <c r="O80" s="540"/>
      <c r="P80" s="540"/>
      <c r="Q80" s="540"/>
      <c r="R80" s="540"/>
      <c r="S80" s="540"/>
      <c r="T80" s="540"/>
      <c r="U80" s="540"/>
      <c r="V80" s="540"/>
    </row>
    <row r="81" spans="1:22" ht="15.75" customHeight="1">
      <c r="A81" s="541" t="s">
        <v>381</v>
      </c>
      <c r="B81" s="542"/>
      <c r="C81" s="542"/>
      <c r="D81" s="542"/>
      <c r="E81" s="542"/>
      <c r="F81" s="542"/>
      <c r="G81" s="542"/>
      <c r="H81" s="542"/>
      <c r="I81" s="542"/>
      <c r="J81" s="542"/>
      <c r="K81" s="542"/>
      <c r="L81" s="542"/>
      <c r="M81" s="542"/>
      <c r="N81" s="542"/>
      <c r="O81" s="542"/>
      <c r="P81" s="542"/>
      <c r="Q81" s="542"/>
      <c r="R81" s="542"/>
      <c r="S81" s="542"/>
      <c r="T81" s="542"/>
      <c r="U81" s="542"/>
      <c r="V81" s="542"/>
    </row>
    <row r="82" spans="1:22" ht="15.75" customHeight="1">
      <c r="A82" s="345"/>
      <c r="B82" s="297"/>
      <c r="C82" s="346"/>
      <c r="D82" s="346"/>
      <c r="E82" s="346"/>
      <c r="F82" s="346"/>
      <c r="G82" s="346"/>
      <c r="H82" s="346"/>
      <c r="I82" s="346"/>
      <c r="J82" s="346"/>
      <c r="K82" s="346"/>
      <c r="L82" s="346"/>
      <c r="M82" s="346"/>
      <c r="N82" s="346"/>
      <c r="O82" s="346"/>
      <c r="P82" s="346"/>
      <c r="Q82" s="346"/>
      <c r="R82" s="346"/>
      <c r="S82" s="346"/>
      <c r="T82" s="346"/>
      <c r="U82" s="346"/>
      <c r="V82" s="346"/>
    </row>
  </sheetData>
  <sheetProtection formatCells="0" formatColumns="0" formatRows="0" insertRows="0" deleteRows="0"/>
  <mergeCells count="47">
    <mergeCell ref="A79:V79"/>
    <mergeCell ref="A80:V80"/>
    <mergeCell ref="A81:V81"/>
    <mergeCell ref="B68:J68"/>
    <mergeCell ref="P68:U68"/>
    <mergeCell ref="B69:J69"/>
    <mergeCell ref="P69:U69"/>
    <mergeCell ref="B73:J73"/>
    <mergeCell ref="P73:U73"/>
    <mergeCell ref="U4:U7"/>
    <mergeCell ref="V4:V7"/>
    <mergeCell ref="W4:W8"/>
    <mergeCell ref="X4:X8"/>
    <mergeCell ref="M6:M7"/>
    <mergeCell ref="N6:N7"/>
    <mergeCell ref="W3:Z3"/>
    <mergeCell ref="C4:C7"/>
    <mergeCell ref="D4:D7"/>
    <mergeCell ref="E4:E7"/>
    <mergeCell ref="F4:F7"/>
    <mergeCell ref="G4:G7"/>
    <mergeCell ref="H4:H7"/>
    <mergeCell ref="I4:J4"/>
    <mergeCell ref="K4:P4"/>
    <mergeCell ref="Q4:Q7"/>
    <mergeCell ref="Y4:Y8"/>
    <mergeCell ref="Z4:Z8"/>
    <mergeCell ref="I5:I7"/>
    <mergeCell ref="J5:J7"/>
    <mergeCell ref="K5:L5"/>
    <mergeCell ref="M5:N5"/>
    <mergeCell ref="A1:D1"/>
    <mergeCell ref="E1:P1"/>
    <mergeCell ref="Q1:V1"/>
    <mergeCell ref="Q2:V2"/>
    <mergeCell ref="A3:A7"/>
    <mergeCell ref="B3:B7"/>
    <mergeCell ref="C3:H3"/>
    <mergeCell ref="I3:P3"/>
    <mergeCell ref="Q3:V3"/>
    <mergeCell ref="R4:R7"/>
    <mergeCell ref="O5:O7"/>
    <mergeCell ref="P5:P7"/>
    <mergeCell ref="K6:K7"/>
    <mergeCell ref="L6:L7"/>
    <mergeCell ref="S4:S7"/>
    <mergeCell ref="T4:T7"/>
  </mergeCells>
  <pageMargins left="0.33" right="0.23" top="0.42" bottom="0.39" header="0.31496062992126" footer="0.31496062992126"/>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view="pageBreakPreview" zoomScaleSheetLayoutView="100" workbookViewId="0">
      <pane ySplit="7" topLeftCell="A8" activePane="bottomLeft" state="frozen"/>
      <selection pane="bottomLeft" activeCell="Z30" sqref="Z30"/>
    </sheetView>
  </sheetViews>
  <sheetFormatPr defaultColWidth="8.875" defaultRowHeight="15.75"/>
  <cols>
    <col min="1" max="1" width="3.875" style="195" customWidth="1"/>
    <col min="2" max="2" width="21.125" style="195" customWidth="1"/>
    <col min="3" max="3" width="5.125" style="219" bestFit="1" customWidth="1"/>
    <col min="4" max="4" width="5.125" style="219" customWidth="1"/>
    <col min="5" max="5" width="4.625" style="219" bestFit="1" customWidth="1"/>
    <col min="6" max="6" width="5.625" style="219" bestFit="1" customWidth="1"/>
    <col min="7" max="7" width="6.125" style="219" bestFit="1" customWidth="1"/>
    <col min="8" max="8" width="4.625" style="219" bestFit="1" customWidth="1"/>
    <col min="9" max="9" width="5.125" style="219" bestFit="1" customWidth="1"/>
    <col min="10" max="10" width="6.125" style="219" bestFit="1" customWidth="1"/>
    <col min="11" max="11" width="4.625" style="219" bestFit="1" customWidth="1"/>
    <col min="12" max="12" width="5.625" style="219" bestFit="1" customWidth="1"/>
    <col min="13" max="13" width="6.625" style="219" bestFit="1" customWidth="1"/>
    <col min="14" max="14" width="5" style="219" bestFit="1" customWidth="1"/>
    <col min="15" max="15" width="6.375" style="219" bestFit="1" customWidth="1"/>
    <col min="16" max="16" width="5.625" style="219" bestFit="1" customWidth="1"/>
    <col min="17" max="18" width="8.375" style="219" customWidth="1"/>
    <col min="19" max="21" width="7.25" style="219" customWidth="1"/>
    <col min="22" max="22" width="5.75" style="219" customWidth="1"/>
    <col min="23" max="23" width="5.375" style="219" customWidth="1"/>
    <col min="24" max="24" width="6" style="219" customWidth="1"/>
    <col min="25" max="28" width="5.375" style="195" customWidth="1"/>
    <col min="29" max="16384" width="8.875" style="195"/>
  </cols>
  <sheetData>
    <row r="1" spans="1:27" ht="64.5" customHeight="1">
      <c r="A1" s="549" t="s">
        <v>279</v>
      </c>
      <c r="B1" s="549"/>
      <c r="C1" s="549"/>
      <c r="D1" s="549"/>
      <c r="E1" s="550" t="s">
        <v>491</v>
      </c>
      <c r="F1" s="550"/>
      <c r="G1" s="550"/>
      <c r="H1" s="550"/>
      <c r="I1" s="550"/>
      <c r="J1" s="550"/>
      <c r="K1" s="550"/>
      <c r="L1" s="550"/>
      <c r="M1" s="550"/>
      <c r="N1" s="550"/>
      <c r="O1" s="550"/>
      <c r="P1" s="550"/>
      <c r="Q1" s="551" t="str">
        <f>[5]TT!C2</f>
        <v xml:space="preserve">Đơn vị, người báo cáo: 
Đơn vị nhận báo cáo: </v>
      </c>
      <c r="R1" s="551"/>
      <c r="S1" s="551"/>
      <c r="T1" s="551"/>
      <c r="U1" s="551"/>
      <c r="V1" s="193"/>
      <c r="W1" s="193"/>
      <c r="X1" s="193"/>
      <c r="Y1" s="194"/>
      <c r="Z1" s="194"/>
      <c r="AA1" s="194"/>
    </row>
    <row r="2" spans="1:27" ht="15.75" customHeight="1">
      <c r="A2" s="194"/>
      <c r="B2" s="194"/>
      <c r="C2" s="196"/>
      <c r="D2" s="196"/>
      <c r="E2" s="196"/>
      <c r="F2" s="196"/>
      <c r="G2" s="196"/>
      <c r="H2" s="196"/>
      <c r="I2" s="196"/>
      <c r="J2" s="196"/>
      <c r="K2" s="196"/>
      <c r="L2" s="196"/>
      <c r="M2" s="196"/>
      <c r="N2" s="196"/>
      <c r="O2" s="196"/>
      <c r="P2" s="196"/>
      <c r="Q2" s="552" t="s">
        <v>258</v>
      </c>
      <c r="R2" s="552"/>
      <c r="S2" s="552"/>
      <c r="T2" s="552"/>
      <c r="U2" s="552"/>
      <c r="V2" s="197"/>
      <c r="W2" s="197"/>
      <c r="X2" s="197"/>
      <c r="Y2" s="194"/>
      <c r="Z2" s="194"/>
      <c r="AA2" s="194"/>
    </row>
    <row r="3" spans="1:27" ht="18.75" customHeight="1">
      <c r="A3" s="553" t="s">
        <v>78</v>
      </c>
      <c r="B3" s="553" t="s">
        <v>79</v>
      </c>
      <c r="C3" s="556" t="s">
        <v>104</v>
      </c>
      <c r="D3" s="556"/>
      <c r="E3" s="556"/>
      <c r="F3" s="556" t="s">
        <v>105</v>
      </c>
      <c r="G3" s="556"/>
      <c r="H3" s="556"/>
      <c r="I3" s="556" t="s">
        <v>106</v>
      </c>
      <c r="J3" s="556"/>
      <c r="K3" s="556"/>
      <c r="L3" s="556" t="s">
        <v>248</v>
      </c>
      <c r="M3" s="556"/>
      <c r="N3" s="556"/>
      <c r="O3" s="556"/>
      <c r="P3" s="556"/>
      <c r="Q3" s="556"/>
      <c r="R3" s="556"/>
      <c r="S3" s="556" t="s">
        <v>249</v>
      </c>
      <c r="T3" s="556"/>
      <c r="U3" s="556"/>
      <c r="V3" s="198"/>
      <c r="W3" s="198"/>
      <c r="X3" s="198"/>
      <c r="Y3" s="194"/>
      <c r="Z3" s="194"/>
      <c r="AA3" s="194"/>
    </row>
    <row r="4" spans="1:27" ht="18.75" customHeight="1">
      <c r="A4" s="554"/>
      <c r="B4" s="554"/>
      <c r="C4" s="556"/>
      <c r="D4" s="556"/>
      <c r="E4" s="556"/>
      <c r="F4" s="556"/>
      <c r="G4" s="556"/>
      <c r="H4" s="556"/>
      <c r="I4" s="556"/>
      <c r="J4" s="556"/>
      <c r="K4" s="556"/>
      <c r="L4" s="556" t="s">
        <v>107</v>
      </c>
      <c r="M4" s="556"/>
      <c r="N4" s="556"/>
      <c r="O4" s="556"/>
      <c r="P4" s="556" t="s">
        <v>108</v>
      </c>
      <c r="Q4" s="556"/>
      <c r="R4" s="556"/>
      <c r="S4" s="556"/>
      <c r="T4" s="556"/>
      <c r="U4" s="556"/>
      <c r="V4" s="198"/>
      <c r="W4" s="198"/>
      <c r="X4" s="198"/>
      <c r="Y4" s="194"/>
      <c r="Z4" s="194"/>
      <c r="AA4" s="194"/>
    </row>
    <row r="5" spans="1:27" ht="18.75" customHeight="1">
      <c r="A5" s="554"/>
      <c r="B5" s="554"/>
      <c r="C5" s="556"/>
      <c r="D5" s="556"/>
      <c r="E5" s="556"/>
      <c r="F5" s="556"/>
      <c r="G5" s="556"/>
      <c r="H5" s="556"/>
      <c r="I5" s="556"/>
      <c r="J5" s="556"/>
      <c r="K5" s="556"/>
      <c r="L5" s="557" t="s">
        <v>6</v>
      </c>
      <c r="M5" s="556" t="s">
        <v>4</v>
      </c>
      <c r="N5" s="556"/>
      <c r="O5" s="556"/>
      <c r="P5" s="557" t="s">
        <v>6</v>
      </c>
      <c r="Q5" s="556" t="s">
        <v>4</v>
      </c>
      <c r="R5" s="556"/>
      <c r="S5" s="556"/>
      <c r="T5" s="556"/>
      <c r="U5" s="556"/>
      <c r="V5" s="560" t="s">
        <v>399</v>
      </c>
      <c r="W5" s="561"/>
      <c r="X5" s="561"/>
      <c r="Y5" s="561"/>
      <c r="Z5" s="561"/>
      <c r="AA5" s="561"/>
    </row>
    <row r="6" spans="1:27" ht="48.2" customHeight="1">
      <c r="A6" s="554"/>
      <c r="B6" s="554"/>
      <c r="C6" s="557" t="s">
        <v>109</v>
      </c>
      <c r="D6" s="557" t="s">
        <v>110</v>
      </c>
      <c r="E6" s="557" t="s">
        <v>111</v>
      </c>
      <c r="F6" s="557" t="s">
        <v>112</v>
      </c>
      <c r="G6" s="557" t="s">
        <v>110</v>
      </c>
      <c r="H6" s="557" t="s">
        <v>111</v>
      </c>
      <c r="I6" s="557" t="s">
        <v>109</v>
      </c>
      <c r="J6" s="557" t="s">
        <v>110</v>
      </c>
      <c r="K6" s="557" t="s">
        <v>111</v>
      </c>
      <c r="L6" s="558"/>
      <c r="M6" s="557" t="s">
        <v>101</v>
      </c>
      <c r="N6" s="557" t="s">
        <v>102</v>
      </c>
      <c r="O6" s="557" t="s">
        <v>113</v>
      </c>
      <c r="P6" s="558"/>
      <c r="Q6" s="557" t="s">
        <v>170</v>
      </c>
      <c r="R6" s="557" t="s">
        <v>171</v>
      </c>
      <c r="S6" s="557" t="s">
        <v>6</v>
      </c>
      <c r="T6" s="557" t="s">
        <v>115</v>
      </c>
      <c r="U6" s="557" t="s">
        <v>92</v>
      </c>
      <c r="V6" s="556" t="s">
        <v>401</v>
      </c>
      <c r="W6" s="556" t="s">
        <v>402</v>
      </c>
      <c r="X6" s="556" t="s">
        <v>403</v>
      </c>
      <c r="Y6" s="556" t="s">
        <v>404</v>
      </c>
      <c r="Z6" s="556" t="s">
        <v>405</v>
      </c>
      <c r="AA6" s="556" t="s">
        <v>422</v>
      </c>
    </row>
    <row r="7" spans="1:27" ht="22.5" customHeight="1">
      <c r="A7" s="555"/>
      <c r="B7" s="555"/>
      <c r="C7" s="559"/>
      <c r="D7" s="559"/>
      <c r="E7" s="559"/>
      <c r="F7" s="559"/>
      <c r="G7" s="559"/>
      <c r="H7" s="559"/>
      <c r="I7" s="559"/>
      <c r="J7" s="559"/>
      <c r="K7" s="559"/>
      <c r="L7" s="559"/>
      <c r="M7" s="559"/>
      <c r="N7" s="559"/>
      <c r="O7" s="559"/>
      <c r="P7" s="559"/>
      <c r="Q7" s="559"/>
      <c r="R7" s="559"/>
      <c r="S7" s="559"/>
      <c r="T7" s="559"/>
      <c r="U7" s="559"/>
      <c r="V7" s="556"/>
      <c r="W7" s="556"/>
      <c r="X7" s="556"/>
      <c r="Y7" s="556"/>
      <c r="Z7" s="556"/>
      <c r="AA7" s="556"/>
    </row>
    <row r="8" spans="1:27">
      <c r="A8" s="562" t="s">
        <v>3</v>
      </c>
      <c r="B8" s="562"/>
      <c r="C8" s="199">
        <v>1</v>
      </c>
      <c r="D8" s="199">
        <v>2</v>
      </c>
      <c r="E8" s="199">
        <v>3</v>
      </c>
      <c r="F8" s="199">
        <v>4</v>
      </c>
      <c r="G8" s="199">
        <v>5</v>
      </c>
      <c r="H8" s="199">
        <v>6</v>
      </c>
      <c r="I8" s="199">
        <v>7</v>
      </c>
      <c r="J8" s="199">
        <v>8</v>
      </c>
      <c r="K8" s="199">
        <v>9</v>
      </c>
      <c r="L8" s="199">
        <v>10</v>
      </c>
      <c r="M8" s="199">
        <v>11</v>
      </c>
      <c r="N8" s="199">
        <v>12</v>
      </c>
      <c r="O8" s="199">
        <v>13</v>
      </c>
      <c r="P8" s="199">
        <v>14</v>
      </c>
      <c r="Q8" s="199">
        <v>15</v>
      </c>
      <c r="R8" s="199">
        <v>16</v>
      </c>
      <c r="S8" s="199">
        <v>17</v>
      </c>
      <c r="T8" s="199">
        <v>18</v>
      </c>
      <c r="U8" s="199">
        <v>19</v>
      </c>
      <c r="V8" s="200"/>
      <c r="W8" s="200"/>
      <c r="X8" s="200"/>
      <c r="Y8" s="194"/>
      <c r="Z8" s="194"/>
      <c r="AA8" s="194"/>
    </row>
    <row r="9" spans="1:27" s="194" customFormat="1" ht="26.25" customHeight="1">
      <c r="A9" s="201"/>
      <c r="B9" s="201" t="s">
        <v>6</v>
      </c>
      <c r="C9" s="202">
        <v>41</v>
      </c>
      <c r="D9" s="202">
        <v>41</v>
      </c>
      <c r="E9" s="202">
        <v>41</v>
      </c>
      <c r="F9" s="202">
        <v>0</v>
      </c>
      <c r="G9" s="202">
        <v>0</v>
      </c>
      <c r="H9" s="202">
        <v>0</v>
      </c>
      <c r="I9" s="202">
        <v>41</v>
      </c>
      <c r="J9" s="202">
        <v>41</v>
      </c>
      <c r="K9" s="202">
        <v>37</v>
      </c>
      <c r="L9" s="202">
        <v>41</v>
      </c>
      <c r="M9" s="202">
        <v>12</v>
      </c>
      <c r="N9" s="202">
        <v>6</v>
      </c>
      <c r="O9" s="202">
        <v>23</v>
      </c>
      <c r="P9" s="202">
        <v>41</v>
      </c>
      <c r="Q9" s="202">
        <v>40</v>
      </c>
      <c r="R9" s="202">
        <v>1</v>
      </c>
      <c r="S9" s="202">
        <v>40</v>
      </c>
      <c r="T9" s="202">
        <v>38</v>
      </c>
      <c r="U9" s="202">
        <v>2</v>
      </c>
      <c r="V9" s="202">
        <f>L9-E9-H9</f>
        <v>0</v>
      </c>
      <c r="W9" s="202">
        <f>L9-P9</f>
        <v>0</v>
      </c>
      <c r="X9" s="202">
        <f>L9-M9-N9-O9</f>
        <v>0</v>
      </c>
      <c r="Y9" s="203">
        <f>P9-Q9-R9</f>
        <v>0</v>
      </c>
      <c r="Z9" s="203">
        <f>Q9-S9</f>
        <v>0</v>
      </c>
      <c r="AA9" s="203">
        <f>S9-T9-U9</f>
        <v>0</v>
      </c>
    </row>
    <row r="10" spans="1:27" s="194" customFormat="1" ht="26.25" customHeight="1">
      <c r="A10" s="204" t="s">
        <v>0</v>
      </c>
      <c r="B10" s="201" t="s">
        <v>444</v>
      </c>
      <c r="C10" s="205">
        <v>30</v>
      </c>
      <c r="D10" s="205">
        <v>30</v>
      </c>
      <c r="E10" s="205">
        <v>30</v>
      </c>
      <c r="F10" s="205">
        <v>0</v>
      </c>
      <c r="G10" s="205">
        <v>0</v>
      </c>
      <c r="H10" s="205">
        <v>0</v>
      </c>
      <c r="I10" s="205">
        <v>30</v>
      </c>
      <c r="J10" s="205">
        <v>30</v>
      </c>
      <c r="K10" s="205">
        <v>26</v>
      </c>
      <c r="L10" s="202">
        <v>30</v>
      </c>
      <c r="M10" s="205">
        <v>12</v>
      </c>
      <c r="N10" s="205">
        <v>6</v>
      </c>
      <c r="O10" s="205">
        <v>12</v>
      </c>
      <c r="P10" s="202">
        <v>30</v>
      </c>
      <c r="Q10" s="205">
        <v>29</v>
      </c>
      <c r="R10" s="205">
        <v>1</v>
      </c>
      <c r="S10" s="202">
        <v>29</v>
      </c>
      <c r="T10" s="205">
        <v>27</v>
      </c>
      <c r="U10" s="205">
        <v>2</v>
      </c>
      <c r="V10" s="202">
        <f t="shared" ref="V10:V24" si="0">L10-E10-H10</f>
        <v>0</v>
      </c>
      <c r="W10" s="202">
        <f>L10-P10</f>
        <v>0</v>
      </c>
      <c r="X10" s="202">
        <f t="shared" ref="X10:X24" si="1">L10-M10-N10-O10</f>
        <v>0</v>
      </c>
      <c r="Y10" s="203">
        <f t="shared" ref="Y10:Y24" si="2">P10-Q10-R10</f>
        <v>0</v>
      </c>
      <c r="Z10" s="203">
        <f t="shared" ref="Z10:Z24" si="3">Q10-S10</f>
        <v>0</v>
      </c>
      <c r="AA10" s="203">
        <f t="shared" ref="AA10:AA24" si="4">S10-T10-U10</f>
        <v>0</v>
      </c>
    </row>
    <row r="11" spans="1:27" s="194" customFormat="1" ht="26.25" customHeight="1">
      <c r="A11" s="204" t="s">
        <v>1</v>
      </c>
      <c r="B11" s="201" t="s">
        <v>480</v>
      </c>
      <c r="C11" s="202">
        <v>11</v>
      </c>
      <c r="D11" s="202">
        <v>11</v>
      </c>
      <c r="E11" s="202">
        <v>11</v>
      </c>
      <c r="F11" s="202">
        <v>0</v>
      </c>
      <c r="G11" s="202">
        <v>0</v>
      </c>
      <c r="H11" s="202">
        <v>0</v>
      </c>
      <c r="I11" s="202">
        <v>11</v>
      </c>
      <c r="J11" s="202">
        <v>11</v>
      </c>
      <c r="K11" s="202">
        <v>11</v>
      </c>
      <c r="L11" s="202">
        <v>11</v>
      </c>
      <c r="M11" s="202">
        <v>0</v>
      </c>
      <c r="N11" s="202">
        <v>0</v>
      </c>
      <c r="O11" s="202">
        <v>11</v>
      </c>
      <c r="P11" s="202">
        <v>11</v>
      </c>
      <c r="Q11" s="202">
        <v>11</v>
      </c>
      <c r="R11" s="202">
        <v>0</v>
      </c>
      <c r="S11" s="202">
        <v>11</v>
      </c>
      <c r="T11" s="202">
        <v>11</v>
      </c>
      <c r="U11" s="202">
        <v>0</v>
      </c>
      <c r="V11" s="202">
        <f>L11-E11-H11</f>
        <v>0</v>
      </c>
      <c r="W11" s="202">
        <f t="shared" ref="W11:W24" si="5">L11-P11</f>
        <v>0</v>
      </c>
      <c r="X11" s="202">
        <f t="shared" si="1"/>
        <v>0</v>
      </c>
      <c r="Y11" s="203">
        <f t="shared" si="2"/>
        <v>0</v>
      </c>
      <c r="Z11" s="203">
        <f t="shared" si="3"/>
        <v>0</v>
      </c>
      <c r="AA11" s="203">
        <f t="shared" si="4"/>
        <v>0</v>
      </c>
    </row>
    <row r="12" spans="1:27" s="194" customFormat="1" ht="26.25" customHeight="1">
      <c r="A12" s="199">
        <v>1</v>
      </c>
      <c r="B12" s="206" t="s">
        <v>445</v>
      </c>
      <c r="C12" s="205">
        <v>5</v>
      </c>
      <c r="D12" s="205">
        <v>5</v>
      </c>
      <c r="E12" s="205">
        <v>5</v>
      </c>
      <c r="F12" s="205"/>
      <c r="G12" s="205"/>
      <c r="H12" s="205"/>
      <c r="I12" s="205">
        <v>5</v>
      </c>
      <c r="J12" s="205">
        <v>5</v>
      </c>
      <c r="K12" s="205">
        <v>5</v>
      </c>
      <c r="L12" s="202">
        <v>5</v>
      </c>
      <c r="M12" s="205"/>
      <c r="N12" s="205"/>
      <c r="O12" s="205">
        <v>5</v>
      </c>
      <c r="P12" s="202">
        <v>5</v>
      </c>
      <c r="Q12" s="205">
        <v>5</v>
      </c>
      <c r="R12" s="205"/>
      <c r="S12" s="202">
        <v>5</v>
      </c>
      <c r="T12" s="205">
        <v>5</v>
      </c>
      <c r="U12" s="205"/>
      <c r="V12" s="202">
        <f t="shared" si="0"/>
        <v>0</v>
      </c>
      <c r="W12" s="202">
        <f t="shared" si="5"/>
        <v>0</v>
      </c>
      <c r="X12" s="202">
        <f t="shared" si="1"/>
        <v>0</v>
      </c>
      <c r="Y12" s="203">
        <f t="shared" si="2"/>
        <v>0</v>
      </c>
      <c r="Z12" s="203">
        <f t="shared" si="3"/>
        <v>0</v>
      </c>
      <c r="AA12" s="203">
        <f t="shared" si="4"/>
        <v>0</v>
      </c>
    </row>
    <row r="13" spans="1:27" s="194" customFormat="1" ht="26.25" customHeight="1">
      <c r="A13" s="199">
        <v>2</v>
      </c>
      <c r="B13" s="206" t="s">
        <v>446</v>
      </c>
      <c r="C13" s="205">
        <v>4</v>
      </c>
      <c r="D13" s="205">
        <v>4</v>
      </c>
      <c r="E13" s="205">
        <v>4</v>
      </c>
      <c r="F13" s="205">
        <v>0</v>
      </c>
      <c r="G13" s="205">
        <v>0</v>
      </c>
      <c r="H13" s="205">
        <v>0</v>
      </c>
      <c r="I13" s="205">
        <v>4</v>
      </c>
      <c r="J13" s="205">
        <v>4</v>
      </c>
      <c r="K13" s="205">
        <v>4</v>
      </c>
      <c r="L13" s="202">
        <v>4</v>
      </c>
      <c r="M13" s="205">
        <v>0</v>
      </c>
      <c r="N13" s="205">
        <v>0</v>
      </c>
      <c r="O13" s="205">
        <v>4</v>
      </c>
      <c r="P13" s="202">
        <v>4</v>
      </c>
      <c r="Q13" s="205">
        <v>4</v>
      </c>
      <c r="R13" s="205">
        <v>0</v>
      </c>
      <c r="S13" s="202">
        <v>4</v>
      </c>
      <c r="T13" s="205">
        <v>4</v>
      </c>
      <c r="U13" s="205">
        <v>0</v>
      </c>
      <c r="V13" s="202">
        <f t="shared" si="0"/>
        <v>0</v>
      </c>
      <c r="W13" s="202">
        <f t="shared" si="5"/>
        <v>0</v>
      </c>
      <c r="X13" s="202">
        <f t="shared" si="1"/>
        <v>0</v>
      </c>
      <c r="Y13" s="203">
        <f t="shared" si="2"/>
        <v>0</v>
      </c>
      <c r="Z13" s="203">
        <f t="shared" si="3"/>
        <v>0</v>
      </c>
      <c r="AA13" s="203">
        <f t="shared" si="4"/>
        <v>0</v>
      </c>
    </row>
    <row r="14" spans="1:27" s="194" customFormat="1" ht="26.25" customHeight="1">
      <c r="A14" s="199">
        <v>3</v>
      </c>
      <c r="B14" s="206" t="s">
        <v>447</v>
      </c>
      <c r="C14" s="205">
        <v>1</v>
      </c>
      <c r="D14" s="205">
        <v>1</v>
      </c>
      <c r="E14" s="205">
        <v>1</v>
      </c>
      <c r="F14" s="205"/>
      <c r="G14" s="205"/>
      <c r="H14" s="205"/>
      <c r="I14" s="205">
        <v>1</v>
      </c>
      <c r="J14" s="205">
        <v>1</v>
      </c>
      <c r="K14" s="205">
        <v>1</v>
      </c>
      <c r="L14" s="202">
        <v>1</v>
      </c>
      <c r="M14" s="205"/>
      <c r="N14" s="205"/>
      <c r="O14" s="205">
        <v>1</v>
      </c>
      <c r="P14" s="202">
        <v>1</v>
      </c>
      <c r="Q14" s="205">
        <v>1</v>
      </c>
      <c r="R14" s="205"/>
      <c r="S14" s="202">
        <v>1</v>
      </c>
      <c r="T14" s="205">
        <v>1</v>
      </c>
      <c r="U14" s="205"/>
      <c r="V14" s="202">
        <f t="shared" si="0"/>
        <v>0</v>
      </c>
      <c r="W14" s="202">
        <f t="shared" si="5"/>
        <v>0</v>
      </c>
      <c r="X14" s="202">
        <f t="shared" si="1"/>
        <v>0</v>
      </c>
      <c r="Y14" s="203">
        <f t="shared" si="2"/>
        <v>0</v>
      </c>
      <c r="Z14" s="203">
        <f t="shared" si="3"/>
        <v>0</v>
      </c>
      <c r="AA14" s="203">
        <f t="shared" si="4"/>
        <v>0</v>
      </c>
    </row>
    <row r="15" spans="1:27" s="194" customFormat="1" ht="26.25" customHeight="1">
      <c r="A15" s="199">
        <v>4</v>
      </c>
      <c r="B15" s="206" t="s">
        <v>448</v>
      </c>
      <c r="C15" s="205"/>
      <c r="D15" s="205"/>
      <c r="E15" s="205"/>
      <c r="F15" s="205"/>
      <c r="G15" s="205"/>
      <c r="H15" s="205"/>
      <c r="I15" s="205"/>
      <c r="J15" s="205"/>
      <c r="K15" s="205"/>
      <c r="L15" s="202"/>
      <c r="M15" s="205"/>
      <c r="N15" s="205"/>
      <c r="O15" s="205"/>
      <c r="P15" s="202"/>
      <c r="Q15" s="205"/>
      <c r="R15" s="205"/>
      <c r="S15" s="202"/>
      <c r="T15" s="205"/>
      <c r="U15" s="205"/>
      <c r="V15" s="202">
        <f t="shared" si="0"/>
        <v>0</v>
      </c>
      <c r="W15" s="202">
        <f t="shared" si="5"/>
        <v>0</v>
      </c>
      <c r="X15" s="202">
        <f t="shared" si="1"/>
        <v>0</v>
      </c>
      <c r="Y15" s="203">
        <f t="shared" si="2"/>
        <v>0</v>
      </c>
      <c r="Z15" s="203">
        <f t="shared" si="3"/>
        <v>0</v>
      </c>
      <c r="AA15" s="203">
        <f t="shared" si="4"/>
        <v>0</v>
      </c>
    </row>
    <row r="16" spans="1:27" s="194" customFormat="1" ht="26.25" customHeight="1">
      <c r="A16" s="199">
        <v>5</v>
      </c>
      <c r="B16" s="206" t="s">
        <v>449</v>
      </c>
      <c r="C16" s="205"/>
      <c r="D16" s="205"/>
      <c r="E16" s="205"/>
      <c r="F16" s="205"/>
      <c r="G16" s="205"/>
      <c r="H16" s="205"/>
      <c r="I16" s="205"/>
      <c r="J16" s="205"/>
      <c r="K16" s="205"/>
      <c r="L16" s="202"/>
      <c r="M16" s="205"/>
      <c r="N16" s="205"/>
      <c r="O16" s="205"/>
      <c r="P16" s="202"/>
      <c r="Q16" s="205"/>
      <c r="R16" s="205"/>
      <c r="S16" s="202"/>
      <c r="T16" s="205"/>
      <c r="U16" s="205"/>
      <c r="V16" s="202">
        <f t="shared" si="0"/>
        <v>0</v>
      </c>
      <c r="W16" s="202">
        <f t="shared" si="5"/>
        <v>0</v>
      </c>
      <c r="X16" s="202">
        <f t="shared" si="1"/>
        <v>0</v>
      </c>
      <c r="Y16" s="203">
        <f t="shared" si="2"/>
        <v>0</v>
      </c>
      <c r="Z16" s="203">
        <f t="shared" si="3"/>
        <v>0</v>
      </c>
      <c r="AA16" s="203">
        <f t="shared" si="4"/>
        <v>0</v>
      </c>
    </row>
    <row r="17" spans="1:27" s="194" customFormat="1" ht="26.25" customHeight="1">
      <c r="A17" s="199">
        <v>6</v>
      </c>
      <c r="B17" s="207" t="s">
        <v>450</v>
      </c>
      <c r="C17" s="205"/>
      <c r="D17" s="205"/>
      <c r="E17" s="205"/>
      <c r="F17" s="205"/>
      <c r="G17" s="205"/>
      <c r="H17" s="205"/>
      <c r="I17" s="205"/>
      <c r="J17" s="205"/>
      <c r="K17" s="205"/>
      <c r="L17" s="202"/>
      <c r="M17" s="205"/>
      <c r="N17" s="205"/>
      <c r="O17" s="205"/>
      <c r="P17" s="202"/>
      <c r="Q17" s="205"/>
      <c r="R17" s="205"/>
      <c r="S17" s="202"/>
      <c r="T17" s="205"/>
      <c r="U17" s="205"/>
      <c r="V17" s="202">
        <f t="shared" si="0"/>
        <v>0</v>
      </c>
      <c r="W17" s="202">
        <f t="shared" si="5"/>
        <v>0</v>
      </c>
      <c r="X17" s="202">
        <f t="shared" si="1"/>
        <v>0</v>
      </c>
      <c r="Y17" s="203">
        <f t="shared" si="2"/>
        <v>0</v>
      </c>
      <c r="Z17" s="203">
        <f t="shared" si="3"/>
        <v>0</v>
      </c>
      <c r="AA17" s="203">
        <f t="shared" si="4"/>
        <v>0</v>
      </c>
    </row>
    <row r="18" spans="1:27" s="194" customFormat="1" ht="26.25" customHeight="1">
      <c r="A18" s="199">
        <v>7</v>
      </c>
      <c r="B18" s="206" t="s">
        <v>451</v>
      </c>
      <c r="C18" s="205"/>
      <c r="D18" s="205"/>
      <c r="E18" s="205"/>
      <c r="F18" s="205"/>
      <c r="G18" s="205"/>
      <c r="H18" s="205"/>
      <c r="I18" s="205"/>
      <c r="J18" s="205"/>
      <c r="K18" s="205"/>
      <c r="L18" s="202"/>
      <c r="M18" s="205"/>
      <c r="N18" s="205"/>
      <c r="O18" s="205"/>
      <c r="P18" s="202"/>
      <c r="Q18" s="205"/>
      <c r="R18" s="205"/>
      <c r="S18" s="202"/>
      <c r="T18" s="205"/>
      <c r="U18" s="205"/>
      <c r="V18" s="202">
        <f t="shared" si="0"/>
        <v>0</v>
      </c>
      <c r="W18" s="202">
        <f t="shared" si="5"/>
        <v>0</v>
      </c>
      <c r="X18" s="202">
        <f t="shared" si="1"/>
        <v>0</v>
      </c>
      <c r="Y18" s="203">
        <f t="shared" si="2"/>
        <v>0</v>
      </c>
      <c r="Z18" s="203">
        <f t="shared" si="3"/>
        <v>0</v>
      </c>
      <c r="AA18" s="203">
        <f t="shared" si="4"/>
        <v>0</v>
      </c>
    </row>
    <row r="19" spans="1:27" s="194" customFormat="1" ht="26.25" customHeight="1">
      <c r="A19" s="199">
        <v>8</v>
      </c>
      <c r="B19" s="206" t="s">
        <v>452</v>
      </c>
      <c r="C19" s="205">
        <v>1</v>
      </c>
      <c r="D19" s="205">
        <v>1</v>
      </c>
      <c r="E19" s="205">
        <v>1</v>
      </c>
      <c r="F19" s="205">
        <v>0</v>
      </c>
      <c r="G19" s="205">
        <v>0</v>
      </c>
      <c r="H19" s="205">
        <v>0</v>
      </c>
      <c r="I19" s="205">
        <v>1</v>
      </c>
      <c r="J19" s="205">
        <v>1</v>
      </c>
      <c r="K19" s="205">
        <v>1</v>
      </c>
      <c r="L19" s="202">
        <v>1</v>
      </c>
      <c r="M19" s="205"/>
      <c r="N19" s="205"/>
      <c r="O19" s="205">
        <v>1</v>
      </c>
      <c r="P19" s="202">
        <v>1</v>
      </c>
      <c r="Q19" s="205">
        <v>1</v>
      </c>
      <c r="R19" s="205"/>
      <c r="S19" s="202">
        <v>1</v>
      </c>
      <c r="T19" s="205">
        <v>1</v>
      </c>
      <c r="U19" s="205"/>
      <c r="V19" s="202">
        <f t="shared" si="0"/>
        <v>0</v>
      </c>
      <c r="W19" s="202">
        <f t="shared" si="5"/>
        <v>0</v>
      </c>
      <c r="X19" s="202">
        <f t="shared" si="1"/>
        <v>0</v>
      </c>
      <c r="Y19" s="203">
        <f t="shared" si="2"/>
        <v>0</v>
      </c>
      <c r="Z19" s="203">
        <f t="shared" si="3"/>
        <v>0</v>
      </c>
      <c r="AA19" s="203">
        <f t="shared" si="4"/>
        <v>0</v>
      </c>
    </row>
    <row r="20" spans="1:27" s="194" customFormat="1" ht="26.25" customHeight="1">
      <c r="A20" s="199">
        <v>9</v>
      </c>
      <c r="B20" s="206" t="s">
        <v>453</v>
      </c>
      <c r="C20" s="205"/>
      <c r="D20" s="205"/>
      <c r="E20" s="205"/>
      <c r="F20" s="205"/>
      <c r="G20" s="205"/>
      <c r="H20" s="205"/>
      <c r="I20" s="205"/>
      <c r="J20" s="205"/>
      <c r="K20" s="205"/>
      <c r="L20" s="202"/>
      <c r="M20" s="205"/>
      <c r="N20" s="205"/>
      <c r="O20" s="205"/>
      <c r="P20" s="202"/>
      <c r="Q20" s="205"/>
      <c r="R20" s="205"/>
      <c r="S20" s="202"/>
      <c r="T20" s="205"/>
      <c r="U20" s="205"/>
      <c r="V20" s="202">
        <f t="shared" si="0"/>
        <v>0</v>
      </c>
      <c r="W20" s="202">
        <f t="shared" si="5"/>
        <v>0</v>
      </c>
      <c r="X20" s="202">
        <f t="shared" si="1"/>
        <v>0</v>
      </c>
      <c r="Y20" s="203">
        <f t="shared" si="2"/>
        <v>0</v>
      </c>
      <c r="Z20" s="203">
        <f t="shared" si="3"/>
        <v>0</v>
      </c>
      <c r="AA20" s="203">
        <f t="shared" si="4"/>
        <v>0</v>
      </c>
    </row>
    <row r="21" spans="1:27" s="194" customFormat="1" ht="26.25" customHeight="1">
      <c r="A21" s="199">
        <v>10</v>
      </c>
      <c r="B21" s="206" t="s">
        <v>454</v>
      </c>
      <c r="C21" s="205"/>
      <c r="D21" s="205"/>
      <c r="E21" s="205"/>
      <c r="F21" s="205"/>
      <c r="G21" s="205"/>
      <c r="H21" s="205"/>
      <c r="I21" s="205"/>
      <c r="J21" s="205"/>
      <c r="K21" s="205"/>
      <c r="L21" s="202"/>
      <c r="M21" s="205"/>
      <c r="N21" s="205"/>
      <c r="O21" s="205"/>
      <c r="P21" s="202"/>
      <c r="Q21" s="205"/>
      <c r="R21" s="205"/>
      <c r="S21" s="202"/>
      <c r="T21" s="205"/>
      <c r="U21" s="205"/>
      <c r="V21" s="202">
        <f t="shared" si="0"/>
        <v>0</v>
      </c>
      <c r="W21" s="202">
        <f t="shared" si="5"/>
        <v>0</v>
      </c>
      <c r="X21" s="202">
        <f t="shared" si="1"/>
        <v>0</v>
      </c>
      <c r="Y21" s="203">
        <f t="shared" si="2"/>
        <v>0</v>
      </c>
      <c r="Z21" s="203">
        <f t="shared" si="3"/>
        <v>0</v>
      </c>
      <c r="AA21" s="203">
        <f t="shared" si="4"/>
        <v>0</v>
      </c>
    </row>
    <row r="22" spans="1:27" s="194" customFormat="1" ht="26.25" customHeight="1">
      <c r="A22" s="199">
        <v>11</v>
      </c>
      <c r="B22" s="206" t="s">
        <v>455</v>
      </c>
      <c r="C22" s="205"/>
      <c r="D22" s="205"/>
      <c r="E22" s="205"/>
      <c r="F22" s="205"/>
      <c r="G22" s="205"/>
      <c r="H22" s="205"/>
      <c r="I22" s="205"/>
      <c r="J22" s="205"/>
      <c r="K22" s="205"/>
      <c r="L22" s="202"/>
      <c r="M22" s="205"/>
      <c r="N22" s="205"/>
      <c r="O22" s="205"/>
      <c r="P22" s="202"/>
      <c r="Q22" s="205"/>
      <c r="R22" s="205"/>
      <c r="S22" s="202"/>
      <c r="T22" s="205"/>
      <c r="U22" s="205"/>
      <c r="V22" s="202">
        <f t="shared" si="0"/>
        <v>0</v>
      </c>
      <c r="W22" s="202">
        <f t="shared" si="5"/>
        <v>0</v>
      </c>
      <c r="X22" s="202">
        <f t="shared" si="1"/>
        <v>0</v>
      </c>
      <c r="Y22" s="203">
        <f t="shared" si="2"/>
        <v>0</v>
      </c>
      <c r="Z22" s="203">
        <f t="shared" si="3"/>
        <v>0</v>
      </c>
      <c r="AA22" s="203">
        <f t="shared" si="4"/>
        <v>0</v>
      </c>
    </row>
    <row r="23" spans="1:27" s="194" customFormat="1" ht="26.25" customHeight="1">
      <c r="A23" s="199">
        <v>12</v>
      </c>
      <c r="B23" s="206" t="s">
        <v>456</v>
      </c>
      <c r="C23" s="205"/>
      <c r="D23" s="205"/>
      <c r="E23" s="205"/>
      <c r="F23" s="205"/>
      <c r="G23" s="205"/>
      <c r="H23" s="205"/>
      <c r="I23" s="205"/>
      <c r="J23" s="205"/>
      <c r="K23" s="205"/>
      <c r="L23" s="202"/>
      <c r="M23" s="205"/>
      <c r="N23" s="205"/>
      <c r="O23" s="205"/>
      <c r="P23" s="202"/>
      <c r="Q23" s="205"/>
      <c r="R23" s="205"/>
      <c r="S23" s="202"/>
      <c r="T23" s="205"/>
      <c r="U23" s="205"/>
      <c r="V23" s="202">
        <f t="shared" si="0"/>
        <v>0</v>
      </c>
      <c r="W23" s="202">
        <f t="shared" si="5"/>
        <v>0</v>
      </c>
      <c r="X23" s="202">
        <f t="shared" si="1"/>
        <v>0</v>
      </c>
      <c r="Y23" s="203">
        <f t="shared" si="2"/>
        <v>0</v>
      </c>
      <c r="Z23" s="203">
        <f t="shared" si="3"/>
        <v>0</v>
      </c>
      <c r="AA23" s="203">
        <f t="shared" si="4"/>
        <v>0</v>
      </c>
    </row>
    <row r="24" spans="1:27" s="194" customFormat="1" ht="26.25" customHeight="1">
      <c r="A24" s="199">
        <v>13</v>
      </c>
      <c r="B24" s="206" t="s">
        <v>457</v>
      </c>
      <c r="C24" s="205"/>
      <c r="D24" s="205"/>
      <c r="E24" s="205"/>
      <c r="F24" s="205"/>
      <c r="G24" s="205"/>
      <c r="H24" s="205"/>
      <c r="I24" s="205"/>
      <c r="J24" s="205"/>
      <c r="K24" s="205"/>
      <c r="L24" s="202"/>
      <c r="M24" s="205"/>
      <c r="N24" s="205"/>
      <c r="O24" s="205"/>
      <c r="P24" s="202"/>
      <c r="Q24" s="205"/>
      <c r="R24" s="205"/>
      <c r="S24" s="202"/>
      <c r="T24" s="205"/>
      <c r="U24" s="205"/>
      <c r="V24" s="202">
        <f t="shared" si="0"/>
        <v>0</v>
      </c>
      <c r="W24" s="202">
        <f t="shared" si="5"/>
        <v>0</v>
      </c>
      <c r="X24" s="202">
        <f t="shared" si="1"/>
        <v>0</v>
      </c>
      <c r="Y24" s="203">
        <f t="shared" si="2"/>
        <v>0</v>
      </c>
      <c r="Z24" s="203">
        <f t="shared" si="3"/>
        <v>0</v>
      </c>
      <c r="AA24" s="203">
        <f t="shared" si="4"/>
        <v>0</v>
      </c>
    </row>
    <row r="25" spans="1:27" ht="27.75" customHeight="1">
      <c r="A25" s="208"/>
      <c r="B25" s="563"/>
      <c r="C25" s="563"/>
      <c r="D25" s="563"/>
      <c r="E25" s="563"/>
      <c r="F25" s="563"/>
      <c r="G25" s="563"/>
      <c r="H25" s="209"/>
      <c r="I25" s="209"/>
      <c r="J25" s="209"/>
      <c r="K25" s="210"/>
      <c r="L25" s="211"/>
      <c r="M25" s="211"/>
      <c r="N25" s="210"/>
      <c r="O25" s="564" t="s">
        <v>483</v>
      </c>
      <c r="P25" s="564"/>
      <c r="Q25" s="564"/>
      <c r="R25" s="564"/>
      <c r="S25" s="564"/>
      <c r="T25" s="564"/>
      <c r="U25" s="212"/>
      <c r="V25" s="212"/>
      <c r="W25" s="212"/>
      <c r="X25" s="212"/>
      <c r="Y25" s="194"/>
      <c r="Z25" s="194"/>
      <c r="AA25" s="194"/>
    </row>
    <row r="26" spans="1:27" ht="17.45" customHeight="1">
      <c r="A26" s="213"/>
      <c r="B26" s="565" t="s">
        <v>133</v>
      </c>
      <c r="C26" s="565"/>
      <c r="D26" s="565"/>
      <c r="E26" s="565"/>
      <c r="F26" s="565"/>
      <c r="G26" s="565"/>
      <c r="H26" s="214"/>
      <c r="I26" s="214"/>
      <c r="J26" s="214"/>
      <c r="K26" s="212"/>
      <c r="L26" s="212"/>
      <c r="M26" s="212"/>
      <c r="N26" s="212"/>
      <c r="O26" s="566" t="s">
        <v>459</v>
      </c>
      <c r="P26" s="566"/>
      <c r="Q26" s="566"/>
      <c r="R26" s="566"/>
      <c r="S26" s="566"/>
      <c r="T26" s="566"/>
      <c r="U26" s="212"/>
      <c r="V26" s="212"/>
      <c r="W26" s="212"/>
      <c r="X26" s="212"/>
      <c r="Y26" s="194"/>
      <c r="Z26" s="194"/>
      <c r="AA26" s="194"/>
    </row>
    <row r="27" spans="1:27" ht="17.45" customHeight="1">
      <c r="A27" s="215"/>
      <c r="B27" s="216"/>
      <c r="C27" s="216"/>
      <c r="D27" s="217"/>
      <c r="E27" s="217"/>
      <c r="F27" s="217"/>
      <c r="G27" s="216"/>
      <c r="H27" s="216"/>
      <c r="I27" s="216"/>
      <c r="J27" s="216"/>
      <c r="K27" s="217"/>
      <c r="L27" s="217"/>
      <c r="M27" s="217"/>
      <c r="N27" s="217"/>
      <c r="O27" s="217"/>
      <c r="P27" s="218"/>
      <c r="Q27" s="218"/>
      <c r="R27" s="218"/>
      <c r="S27" s="217"/>
      <c r="T27" s="217"/>
      <c r="U27" s="217"/>
      <c r="V27" s="217"/>
      <c r="W27" s="217"/>
      <c r="X27" s="217"/>
    </row>
    <row r="28" spans="1:27" ht="39" customHeight="1">
      <c r="A28" s="215"/>
      <c r="B28" s="216"/>
      <c r="C28" s="216"/>
      <c r="D28" s="217"/>
      <c r="E28" s="217"/>
      <c r="F28" s="217"/>
      <c r="G28" s="216"/>
      <c r="H28" s="216"/>
      <c r="I28" s="216"/>
      <c r="J28" s="216"/>
      <c r="K28" s="217"/>
      <c r="L28" s="217"/>
      <c r="M28" s="217"/>
      <c r="N28" s="217"/>
      <c r="O28" s="217"/>
      <c r="P28" s="195"/>
      <c r="Q28" s="195"/>
      <c r="R28" s="195"/>
      <c r="S28" s="195"/>
      <c r="T28" s="195"/>
      <c r="U28" s="195"/>
      <c r="V28" s="195"/>
      <c r="W28" s="195"/>
      <c r="X28" s="195"/>
    </row>
    <row r="29" spans="1:27" ht="17.25" hidden="1" customHeight="1">
      <c r="A29" s="215"/>
      <c r="B29" s="216"/>
      <c r="C29" s="216"/>
      <c r="D29" s="217"/>
      <c r="E29" s="217"/>
      <c r="F29" s="217"/>
      <c r="G29" s="216"/>
      <c r="H29" s="216"/>
      <c r="I29" s="216"/>
      <c r="J29" s="216"/>
      <c r="K29" s="217"/>
      <c r="L29" s="217"/>
      <c r="M29" s="217"/>
      <c r="N29" s="217"/>
      <c r="O29" s="217"/>
      <c r="P29" s="195"/>
      <c r="Q29" s="195"/>
      <c r="R29" s="195"/>
      <c r="S29" s="195"/>
      <c r="T29" s="195"/>
      <c r="U29" s="195"/>
      <c r="V29" s="195"/>
      <c r="W29" s="195"/>
      <c r="X29" s="195"/>
    </row>
    <row r="30" spans="1:27" ht="41.45" customHeight="1">
      <c r="A30" s="215"/>
      <c r="B30" s="567" t="s">
        <v>438</v>
      </c>
      <c r="C30" s="567"/>
      <c r="D30" s="567"/>
      <c r="E30" s="567"/>
      <c r="F30" s="567"/>
      <c r="G30" s="567"/>
      <c r="H30" s="218"/>
      <c r="I30" s="218"/>
      <c r="J30" s="218"/>
      <c r="K30" s="217"/>
      <c r="L30" s="217"/>
      <c r="M30" s="217"/>
      <c r="N30" s="217"/>
      <c r="O30" s="567" t="s">
        <v>462</v>
      </c>
      <c r="P30" s="567"/>
      <c r="Q30" s="567"/>
      <c r="R30" s="567"/>
      <c r="S30" s="567"/>
      <c r="T30" s="567"/>
      <c r="U30" s="217"/>
      <c r="V30" s="217"/>
      <c r="W30" s="217"/>
      <c r="X30" s="217"/>
    </row>
    <row r="31" spans="1:27" ht="17.45" customHeight="1">
      <c r="C31" s="195"/>
      <c r="D31" s="195"/>
      <c r="E31" s="195"/>
      <c r="F31" s="195"/>
      <c r="G31" s="195"/>
      <c r="H31" s="195"/>
      <c r="I31" s="195"/>
      <c r="J31" s="195"/>
      <c r="K31" s="195"/>
      <c r="L31" s="195"/>
      <c r="M31" s="195"/>
      <c r="N31" s="195"/>
      <c r="O31" s="195"/>
      <c r="P31" s="216"/>
      <c r="Q31" s="216"/>
      <c r="R31" s="216"/>
      <c r="S31" s="217"/>
      <c r="T31" s="217"/>
      <c r="U31" s="217"/>
      <c r="V31" s="217"/>
      <c r="W31" s="217"/>
      <c r="X31" s="217"/>
    </row>
    <row r="32" spans="1:27" ht="16.5">
      <c r="C32" s="195"/>
      <c r="D32" s="195"/>
      <c r="E32" s="195"/>
      <c r="F32" s="195"/>
      <c r="G32" s="195"/>
      <c r="H32" s="195"/>
      <c r="I32" s="195"/>
      <c r="J32" s="195"/>
      <c r="K32" s="195"/>
      <c r="L32" s="195"/>
      <c r="M32" s="195"/>
      <c r="N32" s="195"/>
      <c r="O32" s="195"/>
      <c r="P32" s="218"/>
      <c r="Q32" s="218"/>
      <c r="R32" s="218"/>
      <c r="S32" s="217"/>
      <c r="T32" s="217"/>
      <c r="U32" s="217"/>
      <c r="V32" s="217"/>
      <c r="W32" s="217"/>
      <c r="X32" s="217"/>
    </row>
    <row r="35" ht="15.75" customHeight="1"/>
    <row r="36" ht="15.75" customHeight="1"/>
  </sheetData>
  <sheetProtection formatCells="0" formatColumns="0" formatRows="0" insertRows="0" deleteRows="0"/>
  <mergeCells count="48">
    <mergeCell ref="B25:G25"/>
    <mergeCell ref="O25:T25"/>
    <mergeCell ref="B26:G26"/>
    <mergeCell ref="O26:T26"/>
    <mergeCell ref="B30:G30"/>
    <mergeCell ref="O30:T30"/>
    <mergeCell ref="W6:W7"/>
    <mergeCell ref="X6:X7"/>
    <mergeCell ref="Y6:Y7"/>
    <mergeCell ref="Z6:Z7"/>
    <mergeCell ref="AA6:AA7"/>
    <mergeCell ref="A8:B8"/>
    <mergeCell ref="Q6:Q7"/>
    <mergeCell ref="R6:R7"/>
    <mergeCell ref="S6:S7"/>
    <mergeCell ref="T6:T7"/>
    <mergeCell ref="U6:U7"/>
    <mergeCell ref="V6:V7"/>
    <mergeCell ref="V5:AA5"/>
    <mergeCell ref="C6:C7"/>
    <mergeCell ref="D6:D7"/>
    <mergeCell ref="E6:E7"/>
    <mergeCell ref="F6:F7"/>
    <mergeCell ref="G6:G7"/>
    <mergeCell ref="H6:H7"/>
    <mergeCell ref="I6:I7"/>
    <mergeCell ref="J6:J7"/>
    <mergeCell ref="K6:K7"/>
    <mergeCell ref="S3:U5"/>
    <mergeCell ref="L4:O4"/>
    <mergeCell ref="P4:R4"/>
    <mergeCell ref="L5:L7"/>
    <mergeCell ref="A1:D1"/>
    <mergeCell ref="E1:P1"/>
    <mergeCell ref="Q1:U1"/>
    <mergeCell ref="Q2:U2"/>
    <mergeCell ref="A3:A7"/>
    <mergeCell ref="B3:B7"/>
    <mergeCell ref="C3:E5"/>
    <mergeCell ref="F3:H5"/>
    <mergeCell ref="I3:K5"/>
    <mergeCell ref="L3:R3"/>
    <mergeCell ref="M5:O5"/>
    <mergeCell ref="P5:P7"/>
    <mergeCell ref="Q5:R5"/>
    <mergeCell ref="M6:M7"/>
    <mergeCell ref="N6:N7"/>
    <mergeCell ref="O6:O7"/>
  </mergeCells>
  <pageMargins left="0.31496062992125984" right="0.31496062992125984" top="0.39370078740157483" bottom="0.35433070866141736" header="0.31496062992125984" footer="0.31496062992125984"/>
  <pageSetup paperSize="9" scale="9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G32"/>
  <sheetViews>
    <sheetView view="pageBreakPreview" zoomScaleSheetLayoutView="100" workbookViewId="0">
      <selection activeCell="AE17" sqref="AE17"/>
    </sheetView>
  </sheetViews>
  <sheetFormatPr defaultColWidth="9" defaultRowHeight="15.75"/>
  <cols>
    <col min="1" max="1" width="4.375" style="108" customWidth="1"/>
    <col min="2" max="2" width="17.875" style="108" customWidth="1"/>
    <col min="3" max="3" width="6.875" style="110" customWidth="1"/>
    <col min="4" max="10" width="5.625" style="110" customWidth="1"/>
    <col min="11" max="11" width="7.625" style="110" customWidth="1"/>
    <col min="12" max="13" width="6.875" style="110" customWidth="1"/>
    <col min="14" max="14" width="6.625" style="110" customWidth="1"/>
    <col min="15" max="17" width="5.625" style="110" customWidth="1"/>
    <col min="18" max="18" width="7.875" style="110" customWidth="1"/>
    <col min="19" max="21" width="6.625" style="110" customWidth="1"/>
    <col min="22" max="24" width="6.25" style="110" customWidth="1"/>
    <col min="25" max="25" width="8" style="110" customWidth="1"/>
    <col min="26" max="26" width="8.375" style="110" customWidth="1"/>
    <col min="27" max="30" width="9.125" style="187" customWidth="1"/>
    <col min="31" max="33" width="9" style="187"/>
    <col min="34" max="16384" width="9" style="110"/>
  </cols>
  <sheetData>
    <row r="1" spans="1:33" ht="64.5" customHeight="1">
      <c r="A1" s="474" t="s">
        <v>284</v>
      </c>
      <c r="B1" s="474"/>
      <c r="C1" s="474"/>
      <c r="D1" s="474"/>
      <c r="E1" s="474"/>
      <c r="F1" s="431" t="s">
        <v>492</v>
      </c>
      <c r="G1" s="431"/>
      <c r="H1" s="431"/>
      <c r="I1" s="431"/>
      <c r="J1" s="431"/>
      <c r="K1" s="431"/>
      <c r="L1" s="431"/>
      <c r="M1" s="431"/>
      <c r="N1" s="431"/>
      <c r="O1" s="431"/>
      <c r="P1" s="431"/>
      <c r="Q1" s="431"/>
      <c r="R1" s="431"/>
      <c r="S1" s="431"/>
      <c r="T1" s="431"/>
      <c r="U1" s="471" t="str">
        <f>TT!C2</f>
        <v xml:space="preserve">Đơn vị, người báo cáo: 
Đơn vị nhận báo cáo: </v>
      </c>
      <c r="V1" s="471"/>
      <c r="W1" s="471"/>
      <c r="X1" s="471"/>
      <c r="Y1" s="471"/>
      <c r="Z1" s="471"/>
      <c r="AA1" s="220"/>
    </row>
    <row r="2" spans="1:33" ht="14.25" customHeight="1">
      <c r="A2" s="110"/>
      <c r="B2" s="110"/>
      <c r="F2" s="176"/>
      <c r="G2" s="176"/>
      <c r="H2" s="134"/>
      <c r="I2" s="134"/>
      <c r="J2" s="176"/>
      <c r="K2" s="132"/>
      <c r="Q2" s="221"/>
      <c r="AA2" s="222"/>
    </row>
    <row r="3" spans="1:33" ht="26.25" customHeight="1">
      <c r="A3" s="457" t="s">
        <v>116</v>
      </c>
      <c r="B3" s="573" t="s">
        <v>79</v>
      </c>
      <c r="C3" s="568" t="s">
        <v>283</v>
      </c>
      <c r="D3" s="575"/>
      <c r="E3" s="575"/>
      <c r="F3" s="575"/>
      <c r="G3" s="575"/>
      <c r="H3" s="575"/>
      <c r="I3" s="575"/>
      <c r="J3" s="575"/>
      <c r="K3" s="568" t="s">
        <v>216</v>
      </c>
      <c r="L3" s="569"/>
      <c r="M3" s="569"/>
      <c r="N3" s="569"/>
      <c r="O3" s="569"/>
      <c r="P3" s="569"/>
      <c r="Q3" s="570"/>
      <c r="R3" s="576" t="s">
        <v>217</v>
      </c>
      <c r="S3" s="574"/>
      <c r="T3" s="574"/>
      <c r="U3" s="574"/>
      <c r="V3" s="574"/>
      <c r="W3" s="574"/>
      <c r="X3" s="574"/>
      <c r="Y3" s="447" t="s">
        <v>189</v>
      </c>
      <c r="Z3" s="448"/>
      <c r="AA3" s="580" t="s">
        <v>399</v>
      </c>
      <c r="AB3" s="581"/>
      <c r="AC3" s="581"/>
      <c r="AD3" s="581"/>
    </row>
    <row r="4" spans="1:33" ht="18.75" customHeight="1">
      <c r="A4" s="457"/>
      <c r="B4" s="573"/>
      <c r="C4" s="457" t="s">
        <v>218</v>
      </c>
      <c r="D4" s="574" t="s">
        <v>4</v>
      </c>
      <c r="E4" s="574"/>
      <c r="F4" s="574"/>
      <c r="G4" s="574"/>
      <c r="H4" s="574"/>
      <c r="I4" s="574"/>
      <c r="J4" s="574"/>
      <c r="K4" s="457" t="s">
        <v>119</v>
      </c>
      <c r="L4" s="574" t="s">
        <v>4</v>
      </c>
      <c r="M4" s="574"/>
      <c r="N4" s="574"/>
      <c r="O4" s="574"/>
      <c r="P4" s="574"/>
      <c r="Q4" s="574"/>
      <c r="R4" s="467" t="s">
        <v>122</v>
      </c>
      <c r="S4" s="578" t="s">
        <v>4</v>
      </c>
      <c r="T4" s="575"/>
      <c r="U4" s="575"/>
      <c r="V4" s="575"/>
      <c r="W4" s="575"/>
      <c r="X4" s="579"/>
      <c r="Y4" s="449"/>
      <c r="Z4" s="450"/>
      <c r="AA4" s="582" t="s">
        <v>406</v>
      </c>
      <c r="AB4" s="582" t="s">
        <v>407</v>
      </c>
      <c r="AC4" s="582" t="s">
        <v>408</v>
      </c>
      <c r="AD4" s="582" t="s">
        <v>409</v>
      </c>
    </row>
    <row r="5" spans="1:33" ht="32.25" customHeight="1">
      <c r="A5" s="457"/>
      <c r="B5" s="573"/>
      <c r="C5" s="457"/>
      <c r="D5" s="457" t="s">
        <v>117</v>
      </c>
      <c r="E5" s="457"/>
      <c r="F5" s="457"/>
      <c r="G5" s="457"/>
      <c r="H5" s="457" t="s">
        <v>118</v>
      </c>
      <c r="I5" s="457"/>
      <c r="J5" s="457"/>
      <c r="K5" s="457"/>
      <c r="L5" s="457" t="s">
        <v>120</v>
      </c>
      <c r="M5" s="457"/>
      <c r="N5" s="457"/>
      <c r="O5" s="457" t="s">
        <v>121</v>
      </c>
      <c r="P5" s="457"/>
      <c r="Q5" s="457"/>
      <c r="R5" s="468"/>
      <c r="S5" s="457" t="s">
        <v>123</v>
      </c>
      <c r="T5" s="457"/>
      <c r="U5" s="457"/>
      <c r="V5" s="457" t="s">
        <v>124</v>
      </c>
      <c r="W5" s="457"/>
      <c r="X5" s="457"/>
      <c r="Y5" s="467" t="s">
        <v>187</v>
      </c>
      <c r="Z5" s="467" t="s">
        <v>186</v>
      </c>
      <c r="AA5" s="582"/>
      <c r="AB5" s="582"/>
      <c r="AC5" s="582"/>
      <c r="AD5" s="582"/>
    </row>
    <row r="6" spans="1:33" ht="21.75" customHeight="1">
      <c r="A6" s="457"/>
      <c r="B6" s="573"/>
      <c r="C6" s="457"/>
      <c r="D6" s="457" t="s">
        <v>125</v>
      </c>
      <c r="E6" s="457" t="s">
        <v>126</v>
      </c>
      <c r="F6" s="457" t="s">
        <v>127</v>
      </c>
      <c r="G6" s="457" t="s">
        <v>114</v>
      </c>
      <c r="H6" s="457" t="s">
        <v>128</v>
      </c>
      <c r="I6" s="457" t="s">
        <v>129</v>
      </c>
      <c r="J6" s="457" t="s">
        <v>130</v>
      </c>
      <c r="K6" s="457"/>
      <c r="L6" s="457" t="s">
        <v>128</v>
      </c>
      <c r="M6" s="457" t="s">
        <v>129</v>
      </c>
      <c r="N6" s="457" t="s">
        <v>130</v>
      </c>
      <c r="O6" s="457" t="s">
        <v>128</v>
      </c>
      <c r="P6" s="457" t="s">
        <v>129</v>
      </c>
      <c r="Q6" s="457" t="s">
        <v>130</v>
      </c>
      <c r="R6" s="468"/>
      <c r="S6" s="457" t="s">
        <v>128</v>
      </c>
      <c r="T6" s="457" t="s">
        <v>129</v>
      </c>
      <c r="U6" s="457" t="s">
        <v>130</v>
      </c>
      <c r="V6" s="457" t="s">
        <v>128</v>
      </c>
      <c r="W6" s="457" t="s">
        <v>129</v>
      </c>
      <c r="X6" s="457" t="s">
        <v>130</v>
      </c>
      <c r="Y6" s="468"/>
      <c r="Z6" s="468"/>
      <c r="AA6" s="582"/>
      <c r="AB6" s="582"/>
      <c r="AC6" s="582"/>
      <c r="AD6" s="582"/>
    </row>
    <row r="7" spans="1:33" ht="29.25" customHeight="1">
      <c r="A7" s="457"/>
      <c r="B7" s="573"/>
      <c r="C7" s="457"/>
      <c r="D7" s="457"/>
      <c r="E7" s="457"/>
      <c r="F7" s="457"/>
      <c r="G7" s="457"/>
      <c r="H7" s="457"/>
      <c r="I7" s="457"/>
      <c r="J7" s="457"/>
      <c r="K7" s="457"/>
      <c r="L7" s="457"/>
      <c r="M7" s="457"/>
      <c r="N7" s="457"/>
      <c r="O7" s="457"/>
      <c r="P7" s="457"/>
      <c r="Q7" s="457"/>
      <c r="R7" s="468"/>
      <c r="S7" s="457"/>
      <c r="T7" s="457"/>
      <c r="U7" s="457"/>
      <c r="V7" s="457"/>
      <c r="W7" s="457"/>
      <c r="X7" s="457"/>
      <c r="Y7" s="468"/>
      <c r="Z7" s="468"/>
      <c r="AA7" s="582"/>
      <c r="AB7" s="582"/>
      <c r="AC7" s="582"/>
      <c r="AD7" s="582"/>
    </row>
    <row r="8" spans="1:33" ht="17.25" customHeight="1">
      <c r="A8" s="571" t="s">
        <v>3</v>
      </c>
      <c r="B8" s="572"/>
      <c r="C8" s="142">
        <v>1</v>
      </c>
      <c r="D8" s="142">
        <v>2</v>
      </c>
      <c r="E8" s="142">
        <v>3</v>
      </c>
      <c r="F8" s="142">
        <v>4</v>
      </c>
      <c r="G8" s="142">
        <v>5</v>
      </c>
      <c r="H8" s="142">
        <v>6</v>
      </c>
      <c r="I8" s="142">
        <v>7</v>
      </c>
      <c r="J8" s="142">
        <v>8</v>
      </c>
      <c r="K8" s="142">
        <v>9</v>
      </c>
      <c r="L8" s="142">
        <v>10</v>
      </c>
      <c r="M8" s="142">
        <v>11</v>
      </c>
      <c r="N8" s="142">
        <v>12</v>
      </c>
      <c r="O8" s="142">
        <v>13</v>
      </c>
      <c r="P8" s="142">
        <v>14</v>
      </c>
      <c r="Q8" s="142">
        <v>15</v>
      </c>
      <c r="R8" s="142">
        <v>16</v>
      </c>
      <c r="S8" s="142">
        <v>17</v>
      </c>
      <c r="T8" s="142">
        <v>18</v>
      </c>
      <c r="U8" s="142">
        <v>19</v>
      </c>
      <c r="V8" s="142">
        <v>20</v>
      </c>
      <c r="W8" s="142">
        <v>21</v>
      </c>
      <c r="X8" s="142">
        <v>22</v>
      </c>
      <c r="Y8" s="142">
        <v>23</v>
      </c>
      <c r="Z8" s="142">
        <v>24</v>
      </c>
    </row>
    <row r="9" spans="1:33" s="83" customFormat="1" ht="19.5" customHeight="1">
      <c r="A9" s="223"/>
      <c r="B9" s="224" t="s">
        <v>131</v>
      </c>
      <c r="C9" s="180">
        <v>0</v>
      </c>
      <c r="D9" s="180">
        <v>0</v>
      </c>
      <c r="E9" s="180">
        <v>0</v>
      </c>
      <c r="F9" s="180">
        <v>0</v>
      </c>
      <c r="G9" s="180">
        <v>0</v>
      </c>
      <c r="H9" s="180">
        <v>0</v>
      </c>
      <c r="I9" s="180">
        <v>0</v>
      </c>
      <c r="J9" s="180">
        <v>0</v>
      </c>
      <c r="K9" s="180">
        <v>0</v>
      </c>
      <c r="L9" s="180"/>
      <c r="M9" s="180">
        <v>0</v>
      </c>
      <c r="N9" s="180">
        <v>0</v>
      </c>
      <c r="O9" s="180">
        <v>0</v>
      </c>
      <c r="P9" s="180">
        <v>0</v>
      </c>
      <c r="Q9" s="180">
        <v>0</v>
      </c>
      <c r="R9" s="180">
        <v>18</v>
      </c>
      <c r="S9" s="180">
        <v>17</v>
      </c>
      <c r="T9" s="180">
        <v>0</v>
      </c>
      <c r="U9" s="180">
        <v>0</v>
      </c>
      <c r="V9" s="180">
        <v>1</v>
      </c>
      <c r="W9" s="180">
        <v>0</v>
      </c>
      <c r="X9" s="180">
        <v>0</v>
      </c>
      <c r="Y9" s="180">
        <v>0</v>
      </c>
      <c r="Z9" s="180">
        <v>0</v>
      </c>
      <c r="AA9" s="225">
        <f>C9-D9-E9-F9-G9</f>
        <v>0</v>
      </c>
      <c r="AB9" s="225">
        <f>C9-H9-I9-J9</f>
        <v>0</v>
      </c>
      <c r="AC9" s="225">
        <f>K9-L9-M9-N9-O9-P9-Q9</f>
        <v>0</v>
      </c>
      <c r="AD9" s="225">
        <f>R9-S9-T9-U9-V9-W9-X9</f>
        <v>0</v>
      </c>
      <c r="AE9" s="225"/>
      <c r="AF9" s="225"/>
      <c r="AG9" s="225"/>
    </row>
    <row r="10" spans="1:33" s="83" customFormat="1" ht="19.5" customHeight="1">
      <c r="A10" s="226" t="s">
        <v>0</v>
      </c>
      <c r="B10" s="227" t="s">
        <v>463</v>
      </c>
      <c r="C10" s="180">
        <v>0</v>
      </c>
      <c r="D10" s="180"/>
      <c r="E10" s="180"/>
      <c r="F10" s="180"/>
      <c r="G10" s="180"/>
      <c r="H10" s="180"/>
      <c r="I10" s="180"/>
      <c r="J10" s="180"/>
      <c r="K10" s="180">
        <v>0</v>
      </c>
      <c r="L10" s="180"/>
      <c r="M10" s="180"/>
      <c r="N10" s="180"/>
      <c r="O10" s="180"/>
      <c r="P10" s="180"/>
      <c r="Q10" s="180"/>
      <c r="R10" s="180">
        <v>3</v>
      </c>
      <c r="S10" s="283">
        <v>3</v>
      </c>
      <c r="T10" s="283"/>
      <c r="U10" s="180"/>
      <c r="V10" s="283"/>
      <c r="W10" s="180"/>
      <c r="X10" s="283"/>
      <c r="Y10" s="283"/>
      <c r="Z10" s="283"/>
      <c r="AA10" s="225">
        <f t="shared" ref="AA10:AA24" si="0">C10-D10-E10-F10-G10</f>
        <v>0</v>
      </c>
      <c r="AB10" s="225">
        <f t="shared" ref="AB10:AB24" si="1">C10-H10-I10-J10</f>
        <v>0</v>
      </c>
      <c r="AC10" s="225">
        <f t="shared" ref="AC10:AC24" si="2">K10-L10-M10-N10-O10-P10-Q10</f>
        <v>0</v>
      </c>
      <c r="AD10" s="225">
        <f t="shared" ref="AD10:AD24" si="3">R10-S10-T10-U10-V10-W10-X10</f>
        <v>0</v>
      </c>
      <c r="AE10" s="225"/>
      <c r="AF10" s="225"/>
      <c r="AG10" s="225"/>
    </row>
    <row r="11" spans="1:33" s="83" customFormat="1" ht="19.5" customHeight="1">
      <c r="A11" s="226" t="s">
        <v>1</v>
      </c>
      <c r="B11" s="227" t="s">
        <v>464</v>
      </c>
      <c r="C11" s="180">
        <v>0</v>
      </c>
      <c r="D11" s="180">
        <v>0</v>
      </c>
      <c r="E11" s="180">
        <v>0</v>
      </c>
      <c r="F11" s="180">
        <v>0</v>
      </c>
      <c r="G11" s="180">
        <v>0</v>
      </c>
      <c r="H11" s="180">
        <v>0</v>
      </c>
      <c r="I11" s="180">
        <v>0</v>
      </c>
      <c r="J11" s="180">
        <v>0</v>
      </c>
      <c r="K11" s="180">
        <v>0</v>
      </c>
      <c r="L11" s="180">
        <v>0</v>
      </c>
      <c r="M11" s="180">
        <v>0</v>
      </c>
      <c r="N11" s="180">
        <v>0</v>
      </c>
      <c r="O11" s="180">
        <v>0</v>
      </c>
      <c r="P11" s="180">
        <v>0</v>
      </c>
      <c r="Q11" s="180">
        <v>0</v>
      </c>
      <c r="R11" s="180">
        <v>15</v>
      </c>
      <c r="S11" s="180">
        <v>14</v>
      </c>
      <c r="T11" s="180">
        <v>0</v>
      </c>
      <c r="U11" s="180">
        <v>0</v>
      </c>
      <c r="V11" s="180">
        <v>1</v>
      </c>
      <c r="W11" s="180">
        <v>0</v>
      </c>
      <c r="X11" s="180">
        <v>0</v>
      </c>
      <c r="Y11" s="180">
        <v>0</v>
      </c>
      <c r="Z11" s="180">
        <v>0</v>
      </c>
      <c r="AA11" s="225">
        <f t="shared" si="0"/>
        <v>0</v>
      </c>
      <c r="AB11" s="225">
        <f t="shared" si="1"/>
        <v>0</v>
      </c>
      <c r="AC11" s="225">
        <f t="shared" si="2"/>
        <v>0</v>
      </c>
      <c r="AD11" s="225">
        <f t="shared" si="3"/>
        <v>0</v>
      </c>
      <c r="AE11" s="225"/>
      <c r="AF11" s="225"/>
      <c r="AG11" s="225"/>
    </row>
    <row r="12" spans="1:33" s="83" customFormat="1" ht="19.5" customHeight="1">
      <c r="A12" s="228">
        <v>1</v>
      </c>
      <c r="B12" s="229" t="s">
        <v>465</v>
      </c>
      <c r="C12" s="180">
        <v>0</v>
      </c>
      <c r="D12" s="180"/>
      <c r="E12" s="180"/>
      <c r="F12" s="180"/>
      <c r="G12" s="180"/>
      <c r="H12" s="180"/>
      <c r="I12" s="180"/>
      <c r="J12" s="180"/>
      <c r="K12" s="180">
        <v>0</v>
      </c>
      <c r="L12" s="180"/>
      <c r="M12" s="180"/>
      <c r="N12" s="180"/>
      <c r="O12" s="180"/>
      <c r="P12" s="180"/>
      <c r="Q12" s="180"/>
      <c r="R12" s="180">
        <v>1</v>
      </c>
      <c r="S12" s="283">
        <v>1</v>
      </c>
      <c r="T12" s="283"/>
      <c r="U12" s="180"/>
      <c r="V12" s="283"/>
      <c r="W12" s="180"/>
      <c r="X12" s="283"/>
      <c r="Y12" s="283"/>
      <c r="Z12" s="283"/>
      <c r="AA12" s="225">
        <f t="shared" si="0"/>
        <v>0</v>
      </c>
      <c r="AB12" s="225">
        <f t="shared" si="1"/>
        <v>0</v>
      </c>
      <c r="AC12" s="225">
        <f t="shared" si="2"/>
        <v>0</v>
      </c>
      <c r="AD12" s="225">
        <f t="shared" si="3"/>
        <v>0</v>
      </c>
      <c r="AE12" s="225"/>
      <c r="AF12" s="225"/>
      <c r="AG12" s="225"/>
    </row>
    <row r="13" spans="1:33" s="83" customFormat="1" ht="19.5" customHeight="1">
      <c r="A13" s="228">
        <v>2</v>
      </c>
      <c r="B13" s="229" t="s">
        <v>466</v>
      </c>
      <c r="C13" s="180">
        <v>0</v>
      </c>
      <c r="D13" s="230"/>
      <c r="E13" s="230"/>
      <c r="F13" s="230"/>
      <c r="G13" s="230"/>
      <c r="H13" s="283"/>
      <c r="I13" s="283"/>
      <c r="J13" s="283"/>
      <c r="K13" s="180">
        <v>0</v>
      </c>
      <c r="L13" s="283"/>
      <c r="M13" s="283"/>
      <c r="N13" s="283"/>
      <c r="O13" s="283"/>
      <c r="P13" s="283"/>
      <c r="Q13" s="283"/>
      <c r="R13" s="180">
        <v>2</v>
      </c>
      <c r="S13" s="283">
        <v>2</v>
      </c>
      <c r="T13" s="283"/>
      <c r="U13" s="283"/>
      <c r="V13" s="283"/>
      <c r="W13" s="283"/>
      <c r="X13" s="283"/>
      <c r="Y13" s="283"/>
      <c r="Z13" s="283"/>
      <c r="AA13" s="225">
        <f t="shared" si="0"/>
        <v>0</v>
      </c>
      <c r="AB13" s="225">
        <f t="shared" si="1"/>
        <v>0</v>
      </c>
      <c r="AC13" s="225">
        <f t="shared" si="2"/>
        <v>0</v>
      </c>
      <c r="AD13" s="225">
        <f t="shared" si="3"/>
        <v>0</v>
      </c>
      <c r="AE13" s="225"/>
      <c r="AF13" s="225"/>
      <c r="AG13" s="225"/>
    </row>
    <row r="14" spans="1:33" s="83" customFormat="1" ht="19.5" customHeight="1">
      <c r="A14" s="228">
        <v>3</v>
      </c>
      <c r="B14" s="229" t="s">
        <v>467</v>
      </c>
      <c r="C14" s="180">
        <v>0</v>
      </c>
      <c r="D14" s="230"/>
      <c r="E14" s="230"/>
      <c r="F14" s="230"/>
      <c r="G14" s="230"/>
      <c r="H14" s="283"/>
      <c r="I14" s="283"/>
      <c r="J14" s="283"/>
      <c r="K14" s="180">
        <v>0</v>
      </c>
      <c r="L14" s="283"/>
      <c r="M14" s="283"/>
      <c r="N14" s="283"/>
      <c r="O14" s="283"/>
      <c r="P14" s="283"/>
      <c r="Q14" s="283"/>
      <c r="R14" s="180">
        <v>1</v>
      </c>
      <c r="S14" s="283">
        <v>1</v>
      </c>
      <c r="T14" s="283"/>
      <c r="U14" s="283"/>
      <c r="V14" s="283"/>
      <c r="W14" s="283"/>
      <c r="X14" s="283"/>
      <c r="Y14" s="283"/>
      <c r="Z14" s="283"/>
      <c r="AA14" s="225">
        <f t="shared" si="0"/>
        <v>0</v>
      </c>
      <c r="AB14" s="225">
        <f t="shared" si="1"/>
        <v>0</v>
      </c>
      <c r="AC14" s="225">
        <f t="shared" si="2"/>
        <v>0</v>
      </c>
      <c r="AD14" s="225">
        <f t="shared" si="3"/>
        <v>0</v>
      </c>
      <c r="AE14" s="225"/>
      <c r="AF14" s="225"/>
      <c r="AG14" s="225"/>
    </row>
    <row r="15" spans="1:33" s="83" customFormat="1" ht="19.5" customHeight="1">
      <c r="A15" s="228">
        <v>4</v>
      </c>
      <c r="B15" s="229" t="s">
        <v>468</v>
      </c>
      <c r="C15" s="180">
        <v>0</v>
      </c>
      <c r="D15" s="230"/>
      <c r="E15" s="230"/>
      <c r="F15" s="230"/>
      <c r="G15" s="230"/>
      <c r="H15" s="283"/>
      <c r="I15" s="283"/>
      <c r="J15" s="283"/>
      <c r="K15" s="180">
        <v>0</v>
      </c>
      <c r="L15" s="283"/>
      <c r="M15" s="283"/>
      <c r="N15" s="283"/>
      <c r="O15" s="283"/>
      <c r="P15" s="283"/>
      <c r="Q15" s="283"/>
      <c r="R15" s="180">
        <v>1</v>
      </c>
      <c r="S15" s="283">
        <v>1</v>
      </c>
      <c r="T15" s="283"/>
      <c r="U15" s="283"/>
      <c r="V15" s="283"/>
      <c r="W15" s="283"/>
      <c r="X15" s="283"/>
      <c r="Y15" s="283"/>
      <c r="Z15" s="283"/>
      <c r="AA15" s="225">
        <f t="shared" si="0"/>
        <v>0</v>
      </c>
      <c r="AB15" s="225">
        <f t="shared" si="1"/>
        <v>0</v>
      </c>
      <c r="AC15" s="225">
        <f t="shared" si="2"/>
        <v>0</v>
      </c>
      <c r="AD15" s="225">
        <f t="shared" si="3"/>
        <v>0</v>
      </c>
      <c r="AE15" s="225"/>
      <c r="AF15" s="225"/>
      <c r="AG15" s="225"/>
    </row>
    <row r="16" spans="1:33" s="83" customFormat="1" ht="19.5" customHeight="1">
      <c r="A16" s="228">
        <v>5</v>
      </c>
      <c r="B16" s="229" t="s">
        <v>469</v>
      </c>
      <c r="C16" s="180">
        <v>0</v>
      </c>
      <c r="D16" s="230"/>
      <c r="E16" s="230"/>
      <c r="F16" s="230"/>
      <c r="G16" s="230"/>
      <c r="H16" s="283"/>
      <c r="I16" s="283"/>
      <c r="J16" s="283"/>
      <c r="K16" s="180">
        <v>0</v>
      </c>
      <c r="L16" s="283"/>
      <c r="M16" s="283"/>
      <c r="N16" s="283"/>
      <c r="O16" s="283"/>
      <c r="P16" s="283"/>
      <c r="Q16" s="283"/>
      <c r="R16" s="180">
        <v>2</v>
      </c>
      <c r="S16" s="283">
        <v>1</v>
      </c>
      <c r="T16" s="283"/>
      <c r="U16" s="283"/>
      <c r="V16" s="283">
        <v>1</v>
      </c>
      <c r="W16" s="283"/>
      <c r="X16" s="283"/>
      <c r="Y16" s="283"/>
      <c r="Z16" s="283"/>
      <c r="AA16" s="225">
        <f t="shared" si="0"/>
        <v>0</v>
      </c>
      <c r="AB16" s="225">
        <f t="shared" si="1"/>
        <v>0</v>
      </c>
      <c r="AC16" s="225">
        <f t="shared" si="2"/>
        <v>0</v>
      </c>
      <c r="AD16" s="225">
        <f t="shared" si="3"/>
        <v>0</v>
      </c>
      <c r="AE16" s="225"/>
      <c r="AF16" s="225"/>
      <c r="AG16" s="225"/>
    </row>
    <row r="17" spans="1:33" s="83" customFormat="1" ht="19.5" customHeight="1">
      <c r="A17" s="228">
        <v>6</v>
      </c>
      <c r="B17" s="229" t="s">
        <v>470</v>
      </c>
      <c r="C17" s="180">
        <v>0</v>
      </c>
      <c r="D17" s="230"/>
      <c r="E17" s="230"/>
      <c r="F17" s="230"/>
      <c r="G17" s="230"/>
      <c r="H17" s="283"/>
      <c r="I17" s="283"/>
      <c r="J17" s="283"/>
      <c r="K17" s="180">
        <v>0</v>
      </c>
      <c r="L17" s="283"/>
      <c r="M17" s="283"/>
      <c r="N17" s="283"/>
      <c r="O17" s="283"/>
      <c r="P17" s="283"/>
      <c r="Q17" s="283"/>
      <c r="R17" s="180">
        <v>1</v>
      </c>
      <c r="S17" s="283">
        <v>1</v>
      </c>
      <c r="T17" s="283"/>
      <c r="U17" s="283"/>
      <c r="V17" s="283"/>
      <c r="W17" s="283"/>
      <c r="X17" s="283"/>
      <c r="Y17" s="283"/>
      <c r="Z17" s="283"/>
      <c r="AA17" s="225">
        <f t="shared" si="0"/>
        <v>0</v>
      </c>
      <c r="AB17" s="225">
        <f t="shared" si="1"/>
        <v>0</v>
      </c>
      <c r="AC17" s="225">
        <f t="shared" si="2"/>
        <v>0</v>
      </c>
      <c r="AD17" s="225">
        <f t="shared" si="3"/>
        <v>0</v>
      </c>
      <c r="AE17" s="225"/>
      <c r="AF17" s="225"/>
      <c r="AG17" s="225"/>
    </row>
    <row r="18" spans="1:33" s="83" customFormat="1" ht="19.5" customHeight="1">
      <c r="A18" s="228">
        <v>7</v>
      </c>
      <c r="B18" s="229" t="s">
        <v>471</v>
      </c>
      <c r="C18" s="180">
        <v>0</v>
      </c>
      <c r="D18" s="230"/>
      <c r="E18" s="230"/>
      <c r="F18" s="230"/>
      <c r="G18" s="230"/>
      <c r="H18" s="283"/>
      <c r="I18" s="283"/>
      <c r="J18" s="283"/>
      <c r="K18" s="180">
        <v>0</v>
      </c>
      <c r="L18" s="283"/>
      <c r="M18" s="283"/>
      <c r="N18" s="283"/>
      <c r="O18" s="283"/>
      <c r="P18" s="283"/>
      <c r="Q18" s="283"/>
      <c r="R18" s="180">
        <v>1</v>
      </c>
      <c r="S18" s="283">
        <v>1</v>
      </c>
      <c r="T18" s="283"/>
      <c r="U18" s="283"/>
      <c r="V18" s="283"/>
      <c r="W18" s="283"/>
      <c r="X18" s="283"/>
      <c r="Y18" s="283"/>
      <c r="Z18" s="283"/>
      <c r="AA18" s="225">
        <f t="shared" si="0"/>
        <v>0</v>
      </c>
      <c r="AB18" s="225">
        <f t="shared" si="1"/>
        <v>0</v>
      </c>
      <c r="AC18" s="225">
        <f t="shared" si="2"/>
        <v>0</v>
      </c>
      <c r="AD18" s="225">
        <f t="shared" si="3"/>
        <v>0</v>
      </c>
      <c r="AE18" s="225"/>
      <c r="AF18" s="225"/>
      <c r="AG18" s="225"/>
    </row>
    <row r="19" spans="1:33" s="83" customFormat="1" ht="19.5" customHeight="1">
      <c r="A19" s="228">
        <v>8</v>
      </c>
      <c r="B19" s="229" t="s">
        <v>472</v>
      </c>
      <c r="C19" s="180">
        <v>0</v>
      </c>
      <c r="D19" s="230"/>
      <c r="E19" s="230"/>
      <c r="F19" s="230"/>
      <c r="G19" s="230"/>
      <c r="H19" s="283"/>
      <c r="I19" s="283"/>
      <c r="J19" s="283"/>
      <c r="K19" s="180">
        <v>0</v>
      </c>
      <c r="L19" s="283"/>
      <c r="M19" s="283"/>
      <c r="N19" s="283"/>
      <c r="O19" s="283"/>
      <c r="P19" s="283"/>
      <c r="Q19" s="283"/>
      <c r="R19" s="180">
        <v>1</v>
      </c>
      <c r="S19" s="283">
        <v>1</v>
      </c>
      <c r="T19" s="283"/>
      <c r="U19" s="283"/>
      <c r="V19" s="283"/>
      <c r="W19" s="283"/>
      <c r="X19" s="283"/>
      <c r="Y19" s="283"/>
      <c r="Z19" s="283"/>
      <c r="AA19" s="225">
        <f t="shared" si="0"/>
        <v>0</v>
      </c>
      <c r="AB19" s="225">
        <f t="shared" si="1"/>
        <v>0</v>
      </c>
      <c r="AC19" s="225">
        <f t="shared" si="2"/>
        <v>0</v>
      </c>
      <c r="AD19" s="225">
        <f t="shared" si="3"/>
        <v>0</v>
      </c>
      <c r="AE19" s="225"/>
      <c r="AF19" s="225"/>
      <c r="AG19" s="225"/>
    </row>
    <row r="20" spans="1:33" s="83" customFormat="1" ht="19.5" customHeight="1">
      <c r="A20" s="228">
        <v>9</v>
      </c>
      <c r="B20" s="229" t="s">
        <v>473</v>
      </c>
      <c r="C20" s="180">
        <v>0</v>
      </c>
      <c r="D20" s="230"/>
      <c r="E20" s="230"/>
      <c r="F20" s="230"/>
      <c r="G20" s="230"/>
      <c r="H20" s="283"/>
      <c r="I20" s="283"/>
      <c r="J20" s="283"/>
      <c r="K20" s="180">
        <v>0</v>
      </c>
      <c r="L20" s="283"/>
      <c r="M20" s="283"/>
      <c r="N20" s="283"/>
      <c r="O20" s="283"/>
      <c r="P20" s="283"/>
      <c r="Q20" s="283"/>
      <c r="R20" s="180">
        <v>1</v>
      </c>
      <c r="S20" s="283">
        <v>1</v>
      </c>
      <c r="T20" s="283"/>
      <c r="U20" s="283"/>
      <c r="V20" s="283"/>
      <c r="W20" s="283"/>
      <c r="X20" s="283"/>
      <c r="Y20" s="283"/>
      <c r="Z20" s="283"/>
      <c r="AA20" s="225">
        <f t="shared" si="0"/>
        <v>0</v>
      </c>
      <c r="AB20" s="225">
        <f t="shared" si="1"/>
        <v>0</v>
      </c>
      <c r="AC20" s="225">
        <f t="shared" si="2"/>
        <v>0</v>
      </c>
      <c r="AD20" s="225">
        <f t="shared" si="3"/>
        <v>0</v>
      </c>
      <c r="AE20" s="225"/>
      <c r="AF20" s="225"/>
      <c r="AG20" s="225"/>
    </row>
    <row r="21" spans="1:33" s="83" customFormat="1" ht="19.5" customHeight="1">
      <c r="A21" s="228">
        <v>10</v>
      </c>
      <c r="B21" s="229" t="s">
        <v>474</v>
      </c>
      <c r="C21" s="180">
        <v>0</v>
      </c>
      <c r="D21" s="230"/>
      <c r="E21" s="180"/>
      <c r="F21" s="230"/>
      <c r="G21" s="230"/>
      <c r="H21" s="283"/>
      <c r="I21" s="283"/>
      <c r="J21" s="283"/>
      <c r="K21" s="180">
        <v>0</v>
      </c>
      <c r="L21" s="283"/>
      <c r="M21" s="283"/>
      <c r="N21" s="283"/>
      <c r="O21" s="283"/>
      <c r="P21" s="283"/>
      <c r="Q21" s="283"/>
      <c r="R21" s="180">
        <v>1</v>
      </c>
      <c r="S21" s="283">
        <v>1</v>
      </c>
      <c r="T21" s="283"/>
      <c r="U21" s="283"/>
      <c r="V21" s="283"/>
      <c r="W21" s="283"/>
      <c r="X21" s="283"/>
      <c r="Y21" s="283"/>
      <c r="Z21" s="283"/>
      <c r="AA21" s="225">
        <f t="shared" si="0"/>
        <v>0</v>
      </c>
      <c r="AB21" s="225">
        <f t="shared" si="1"/>
        <v>0</v>
      </c>
      <c r="AC21" s="225">
        <f t="shared" si="2"/>
        <v>0</v>
      </c>
      <c r="AD21" s="225">
        <f t="shared" si="3"/>
        <v>0</v>
      </c>
      <c r="AE21" s="225"/>
      <c r="AF21" s="225"/>
      <c r="AG21" s="225"/>
    </row>
    <row r="22" spans="1:33" s="83" customFormat="1" ht="19.5" customHeight="1">
      <c r="A22" s="228">
        <v>11</v>
      </c>
      <c r="B22" s="229" t="s">
        <v>475</v>
      </c>
      <c r="C22" s="180">
        <v>0</v>
      </c>
      <c r="D22" s="230"/>
      <c r="E22" s="180"/>
      <c r="F22" s="230"/>
      <c r="G22" s="230"/>
      <c r="H22" s="283"/>
      <c r="I22" s="283"/>
      <c r="J22" s="283"/>
      <c r="K22" s="180">
        <v>0</v>
      </c>
      <c r="L22" s="283"/>
      <c r="M22" s="283"/>
      <c r="N22" s="283"/>
      <c r="O22" s="283"/>
      <c r="P22" s="283"/>
      <c r="Q22" s="283"/>
      <c r="R22" s="180">
        <v>1</v>
      </c>
      <c r="S22" s="283">
        <v>1</v>
      </c>
      <c r="T22" s="283"/>
      <c r="U22" s="283"/>
      <c r="V22" s="283"/>
      <c r="W22" s="283"/>
      <c r="X22" s="283"/>
      <c r="Y22" s="283"/>
      <c r="Z22" s="283"/>
      <c r="AA22" s="225">
        <f t="shared" si="0"/>
        <v>0</v>
      </c>
      <c r="AB22" s="225">
        <f t="shared" si="1"/>
        <v>0</v>
      </c>
      <c r="AC22" s="225">
        <f t="shared" si="2"/>
        <v>0</v>
      </c>
      <c r="AD22" s="225">
        <f t="shared" si="3"/>
        <v>0</v>
      </c>
      <c r="AE22" s="225"/>
      <c r="AF22" s="225"/>
      <c r="AG22" s="225"/>
    </row>
    <row r="23" spans="1:33" s="83" customFormat="1" ht="19.5" customHeight="1">
      <c r="A23" s="228">
        <v>12</v>
      </c>
      <c r="B23" s="229" t="s">
        <v>476</v>
      </c>
      <c r="C23" s="180">
        <v>0</v>
      </c>
      <c r="D23" s="230"/>
      <c r="E23" s="180"/>
      <c r="F23" s="230"/>
      <c r="G23" s="230"/>
      <c r="H23" s="283"/>
      <c r="I23" s="283"/>
      <c r="J23" s="283"/>
      <c r="K23" s="180">
        <v>0</v>
      </c>
      <c r="L23" s="283"/>
      <c r="M23" s="283"/>
      <c r="N23" s="283"/>
      <c r="O23" s="283"/>
      <c r="P23" s="283"/>
      <c r="Q23" s="283"/>
      <c r="R23" s="180">
        <v>1</v>
      </c>
      <c r="S23" s="283">
        <v>1</v>
      </c>
      <c r="T23" s="283"/>
      <c r="U23" s="283"/>
      <c r="V23" s="283"/>
      <c r="W23" s="283"/>
      <c r="X23" s="283"/>
      <c r="Y23" s="283"/>
      <c r="Z23" s="283"/>
      <c r="AA23" s="225">
        <f t="shared" si="0"/>
        <v>0</v>
      </c>
      <c r="AB23" s="225">
        <f t="shared" si="1"/>
        <v>0</v>
      </c>
      <c r="AC23" s="225">
        <f t="shared" si="2"/>
        <v>0</v>
      </c>
      <c r="AD23" s="225">
        <f t="shared" si="3"/>
        <v>0</v>
      </c>
      <c r="AE23" s="225"/>
      <c r="AF23" s="225"/>
      <c r="AG23" s="225"/>
    </row>
    <row r="24" spans="1:33" s="83" customFormat="1" ht="19.5" customHeight="1">
      <c r="A24" s="228">
        <v>13</v>
      </c>
      <c r="B24" s="229" t="s">
        <v>477</v>
      </c>
      <c r="C24" s="180">
        <v>0</v>
      </c>
      <c r="D24" s="230"/>
      <c r="E24" s="230"/>
      <c r="F24" s="230"/>
      <c r="G24" s="230"/>
      <c r="H24" s="283"/>
      <c r="I24" s="283"/>
      <c r="J24" s="283"/>
      <c r="K24" s="180">
        <v>0</v>
      </c>
      <c r="L24" s="283"/>
      <c r="M24" s="283"/>
      <c r="N24" s="283"/>
      <c r="O24" s="283"/>
      <c r="P24" s="283"/>
      <c r="Q24" s="283"/>
      <c r="R24" s="180">
        <v>1</v>
      </c>
      <c r="S24" s="283">
        <v>1</v>
      </c>
      <c r="T24" s="283"/>
      <c r="U24" s="283"/>
      <c r="V24" s="283"/>
      <c r="W24" s="283"/>
      <c r="X24" s="283"/>
      <c r="Y24" s="283"/>
      <c r="Z24" s="283"/>
      <c r="AA24" s="225">
        <f t="shared" si="0"/>
        <v>0</v>
      </c>
      <c r="AB24" s="225">
        <f t="shared" si="1"/>
        <v>0</v>
      </c>
      <c r="AC24" s="225">
        <f t="shared" si="2"/>
        <v>0</v>
      </c>
      <c r="AD24" s="225">
        <f t="shared" si="3"/>
        <v>0</v>
      </c>
      <c r="AE24" s="225"/>
      <c r="AF24" s="225"/>
      <c r="AG24" s="225"/>
    </row>
    <row r="25" spans="1:33" ht="24.75" customHeight="1">
      <c r="A25" s="231"/>
      <c r="B25" s="507"/>
      <c r="C25" s="507"/>
      <c r="D25" s="507"/>
      <c r="E25" s="507"/>
      <c r="F25" s="507"/>
      <c r="G25" s="507"/>
      <c r="H25" s="19"/>
      <c r="I25" s="19"/>
      <c r="J25" s="19"/>
      <c r="R25" s="577" t="str">
        <f>TT!C4</f>
        <v>Thanh Hóa, ngày 02 tháng 4 năm 2026</v>
      </c>
      <c r="S25" s="577"/>
      <c r="T25" s="577"/>
      <c r="U25" s="577"/>
      <c r="V25" s="577"/>
      <c r="W25" s="577"/>
      <c r="X25" s="577"/>
      <c r="Y25" s="577"/>
      <c r="Z25" s="232"/>
    </row>
    <row r="26" spans="1:33" ht="16.5">
      <c r="A26" s="107"/>
      <c r="B26" s="505" t="s">
        <v>133</v>
      </c>
      <c r="C26" s="505"/>
      <c r="D26" s="505"/>
      <c r="E26" s="505"/>
      <c r="F26" s="505"/>
      <c r="G26" s="505"/>
      <c r="H26" s="20"/>
      <c r="I26" s="20"/>
      <c r="J26" s="20"/>
      <c r="R26" s="505" t="str">
        <f>TT!C5</f>
        <v>TRƯỞNG THI HÀNH ÁN DÂN SỰ</v>
      </c>
      <c r="S26" s="505"/>
      <c r="T26" s="505"/>
      <c r="U26" s="505"/>
      <c r="V26" s="505"/>
      <c r="W26" s="505"/>
      <c r="X26" s="505"/>
      <c r="Y26" s="505"/>
      <c r="Z26" s="65"/>
    </row>
    <row r="27" spans="1:33" ht="16.5">
      <c r="A27" s="110"/>
      <c r="B27" s="183"/>
      <c r="C27" s="183"/>
      <c r="D27" s="109"/>
      <c r="E27" s="109"/>
      <c r="F27" s="109"/>
      <c r="G27" s="183"/>
      <c r="H27" s="183"/>
      <c r="I27" s="183"/>
      <c r="J27" s="183"/>
      <c r="T27" s="109"/>
      <c r="U27" s="20"/>
      <c r="V27" s="20"/>
      <c r="W27" s="20"/>
      <c r="X27" s="109"/>
      <c r="Y27" s="109"/>
      <c r="Z27" s="109"/>
    </row>
    <row r="28" spans="1:33" ht="48" customHeight="1">
      <c r="A28" s="110"/>
      <c r="B28" s="183"/>
      <c r="C28" s="183"/>
      <c r="D28" s="109"/>
      <c r="E28" s="109"/>
      <c r="F28" s="109"/>
      <c r="G28" s="183"/>
      <c r="H28" s="183"/>
      <c r="I28" s="183"/>
      <c r="J28" s="183"/>
      <c r="T28" s="109"/>
      <c r="U28" s="69"/>
      <c r="V28" s="69"/>
      <c r="W28" s="69"/>
      <c r="X28" s="69"/>
      <c r="Y28" s="69"/>
      <c r="Z28" s="69"/>
    </row>
    <row r="29" spans="1:33" ht="16.5">
      <c r="A29" s="110"/>
      <c r="B29" s="183"/>
      <c r="C29" s="183"/>
      <c r="D29" s="109"/>
      <c r="E29" s="109"/>
      <c r="F29" s="109"/>
      <c r="G29" s="183"/>
      <c r="H29" s="183"/>
      <c r="I29" s="183"/>
      <c r="J29" s="183"/>
      <c r="T29" s="109"/>
      <c r="U29" s="69"/>
      <c r="V29" s="69"/>
      <c r="W29" s="69"/>
      <c r="X29" s="69"/>
      <c r="Y29" s="69"/>
      <c r="Z29" s="69"/>
    </row>
    <row r="30" spans="1:33" ht="16.5">
      <c r="A30" s="110"/>
      <c r="B30" s="505" t="s">
        <v>478</v>
      </c>
      <c r="C30" s="505"/>
      <c r="D30" s="505"/>
      <c r="E30" s="505"/>
      <c r="F30" s="505"/>
      <c r="G30" s="505"/>
      <c r="H30" s="20"/>
      <c r="I30" s="20"/>
      <c r="J30" s="20"/>
      <c r="R30" s="505" t="str">
        <f>TT!C3</f>
        <v>Trần Văn Dũng</v>
      </c>
      <c r="S30" s="505"/>
      <c r="T30" s="505"/>
      <c r="U30" s="505"/>
      <c r="V30" s="505"/>
      <c r="W30" s="505"/>
      <c r="X30" s="505"/>
      <c r="Y30" s="505"/>
      <c r="Z30" s="20"/>
      <c r="AA30" s="20"/>
    </row>
    <row r="31" spans="1:33" ht="16.5">
      <c r="A31" s="69"/>
      <c r="B31" s="69"/>
      <c r="C31" s="69"/>
      <c r="D31" s="69"/>
      <c r="E31" s="69"/>
      <c r="F31" s="69"/>
      <c r="G31" s="69"/>
      <c r="H31" s="69"/>
      <c r="I31" s="69"/>
      <c r="J31" s="69"/>
      <c r="K31" s="69"/>
      <c r="L31" s="69"/>
      <c r="M31" s="69"/>
      <c r="N31" s="69"/>
      <c r="O31" s="69"/>
      <c r="P31" s="183"/>
      <c r="Q31" s="183"/>
      <c r="R31" s="183"/>
      <c r="S31" s="109"/>
      <c r="T31" s="109"/>
      <c r="U31" s="109"/>
    </row>
    <row r="32" spans="1:33" ht="16.5">
      <c r="A32" s="69"/>
      <c r="B32" s="69"/>
      <c r="C32" s="69"/>
      <c r="D32" s="69"/>
      <c r="E32" s="69"/>
      <c r="F32" s="69"/>
      <c r="G32" s="69"/>
      <c r="H32" s="69"/>
      <c r="I32" s="69"/>
      <c r="J32" s="69"/>
      <c r="K32" s="69"/>
      <c r="L32" s="69"/>
      <c r="M32" s="69"/>
      <c r="N32" s="69"/>
      <c r="O32" s="69"/>
      <c r="P32" s="20"/>
      <c r="Q32" s="20"/>
      <c r="R32" s="20"/>
      <c r="S32" s="109"/>
      <c r="T32" s="109"/>
      <c r="U32" s="109"/>
    </row>
  </sheetData>
  <sheetProtection formatCells="0" formatColumns="0" formatRows="0" insertRows="0" deleteRows="0"/>
  <mergeCells count="54">
    <mergeCell ref="AA3:AD3"/>
    <mergeCell ref="AA4:AA7"/>
    <mergeCell ref="AB4:AB7"/>
    <mergeCell ref="AC4:AC7"/>
    <mergeCell ref="AD4:AD7"/>
    <mergeCell ref="L4:Q4"/>
    <mergeCell ref="R25:Y25"/>
    <mergeCell ref="R26:Y26"/>
    <mergeCell ref="R30:Y30"/>
    <mergeCell ref="W6:W7"/>
    <mergeCell ref="S6:S7"/>
    <mergeCell ref="T6:T7"/>
    <mergeCell ref="U6:U7"/>
    <mergeCell ref="V6:V7"/>
    <mergeCell ref="S4:X4"/>
    <mergeCell ref="S5:U5"/>
    <mergeCell ref="V5:X5"/>
    <mergeCell ref="U1:Z1"/>
    <mergeCell ref="F1:T1"/>
    <mergeCell ref="C3:J3"/>
    <mergeCell ref="H5:J5"/>
    <mergeCell ref="D5:G5"/>
    <mergeCell ref="R3:X3"/>
    <mergeCell ref="Y5:Y7"/>
    <mergeCell ref="Z5:Z7"/>
    <mergeCell ref="O6:O7"/>
    <mergeCell ref="P6:P7"/>
    <mergeCell ref="X6:X7"/>
    <mergeCell ref="O5:Q5"/>
    <mergeCell ref="R4:R7"/>
    <mergeCell ref="Y3:Z4"/>
    <mergeCell ref="M6:M7"/>
    <mergeCell ref="L6:L7"/>
    <mergeCell ref="D4:J4"/>
    <mergeCell ref="E6:E7"/>
    <mergeCell ref="F6:F7"/>
    <mergeCell ref="G6:G7"/>
    <mergeCell ref="A1:E1"/>
    <mergeCell ref="K3:Q3"/>
    <mergeCell ref="L5:N5"/>
    <mergeCell ref="N6:N7"/>
    <mergeCell ref="K4:K7"/>
    <mergeCell ref="B30:G30"/>
    <mergeCell ref="Q6:Q7"/>
    <mergeCell ref="A8:B8"/>
    <mergeCell ref="B26:G26"/>
    <mergeCell ref="A3:A7"/>
    <mergeCell ref="B3:B7"/>
    <mergeCell ref="B25:G25"/>
    <mergeCell ref="D6:D7"/>
    <mergeCell ref="H6:H7"/>
    <mergeCell ref="I6:I7"/>
    <mergeCell ref="J6:J7"/>
    <mergeCell ref="C4:C7"/>
  </mergeCells>
  <pageMargins left="0.27" right="0.17" top="0.41" bottom="0.43" header="0.31496062992126" footer="0.31496062992126"/>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view="pageBreakPreview" zoomScaleNormal="100" zoomScaleSheetLayoutView="100" workbookViewId="0">
      <selection activeCell="Y20" sqref="Y20"/>
    </sheetView>
  </sheetViews>
  <sheetFormatPr defaultColWidth="9.125" defaultRowHeight="15"/>
  <cols>
    <col min="1" max="1" width="3.875" style="235" customWidth="1"/>
    <col min="2" max="2" width="10.875" style="235" customWidth="1"/>
    <col min="3" max="3" width="5.125" style="235" customWidth="1"/>
    <col min="4" max="4" width="5.875" style="235" customWidth="1"/>
    <col min="5" max="5" width="4.625" style="235" customWidth="1"/>
    <col min="6" max="6" width="5.375" style="235" customWidth="1"/>
    <col min="7" max="7" width="7.125" style="235" customWidth="1"/>
    <col min="8" max="8" width="6.875" style="235" customWidth="1"/>
    <col min="9" max="9" width="9.125" style="235" customWidth="1"/>
    <col min="10" max="10" width="6.625" style="235" customWidth="1"/>
    <col min="11" max="11" width="7.375" style="235" customWidth="1"/>
    <col min="12" max="12" width="7.625" style="235" customWidth="1"/>
    <col min="13" max="14" width="7" style="235" customWidth="1"/>
    <col min="15" max="15" width="5.625" style="235" customWidth="1"/>
    <col min="16" max="16" width="5.125" style="235" customWidth="1"/>
    <col min="17" max="17" width="6.125" style="235" customWidth="1"/>
    <col min="18" max="18" width="5.625" style="235" customWidth="1"/>
    <col min="19" max="19" width="5" style="235" customWidth="1"/>
    <col min="20" max="20" width="7.25" style="235" customWidth="1"/>
    <col min="21" max="21" width="9.5" style="235" customWidth="1"/>
    <col min="22" max="23" width="8.625" style="235" customWidth="1"/>
    <col min="24" max="24" width="7.875" style="234" customWidth="1"/>
    <col min="25" max="32" width="9.125" style="234"/>
    <col min="33" max="16384" width="9.125" style="235"/>
  </cols>
  <sheetData>
    <row r="1" spans="1:32" ht="18.75" customHeight="1">
      <c r="A1" s="593" t="s">
        <v>280</v>
      </c>
      <c r="B1" s="593"/>
      <c r="C1" s="593"/>
      <c r="D1" s="593"/>
      <c r="E1" s="593"/>
      <c r="F1" s="593"/>
      <c r="G1" s="594" t="s">
        <v>493</v>
      </c>
      <c r="H1" s="594"/>
      <c r="I1" s="594"/>
      <c r="J1" s="594"/>
      <c r="K1" s="594"/>
      <c r="L1" s="594"/>
      <c r="M1" s="594"/>
      <c r="N1" s="594"/>
      <c r="O1" s="594"/>
      <c r="P1" s="594"/>
      <c r="Q1" s="594"/>
      <c r="R1" s="594"/>
      <c r="S1" s="595" t="str">
        <f>[6]TT!C2</f>
        <v xml:space="preserve">Đơn vị, người báo cáo: 
Đơn vị nhận báo cáo: </v>
      </c>
      <c r="T1" s="595"/>
      <c r="U1" s="595"/>
      <c r="V1" s="595"/>
      <c r="W1" s="595"/>
    </row>
    <row r="2" spans="1:32" ht="48.75" customHeight="1">
      <c r="A2" s="593"/>
      <c r="B2" s="593"/>
      <c r="C2" s="593"/>
      <c r="D2" s="593"/>
      <c r="E2" s="593"/>
      <c r="F2" s="593"/>
      <c r="G2" s="594"/>
      <c r="H2" s="594"/>
      <c r="I2" s="594"/>
      <c r="J2" s="594"/>
      <c r="K2" s="594"/>
      <c r="L2" s="594"/>
      <c r="M2" s="594"/>
      <c r="N2" s="594"/>
      <c r="O2" s="594"/>
      <c r="P2" s="594"/>
      <c r="Q2" s="594"/>
      <c r="R2" s="594"/>
      <c r="S2" s="595"/>
      <c r="T2" s="595"/>
      <c r="U2" s="595"/>
      <c r="V2" s="595"/>
      <c r="W2" s="595"/>
    </row>
    <row r="3" spans="1:32" ht="21" customHeight="1">
      <c r="A3" s="236"/>
      <c r="B3" s="236"/>
      <c r="C3" s="237"/>
      <c r="D3" s="237"/>
      <c r="E3" s="237"/>
      <c r="F3" s="238"/>
      <c r="G3" s="238"/>
      <c r="H3" s="238"/>
      <c r="I3" s="238"/>
      <c r="J3" s="238"/>
      <c r="K3" s="238"/>
      <c r="L3" s="238"/>
      <c r="M3" s="238"/>
      <c r="N3" s="238"/>
      <c r="O3" s="239"/>
      <c r="P3" s="239"/>
      <c r="Q3" s="239"/>
      <c r="S3" s="596" t="s">
        <v>219</v>
      </c>
      <c r="T3" s="596"/>
      <c r="U3" s="596"/>
      <c r="V3" s="596"/>
      <c r="W3" s="596"/>
    </row>
    <row r="4" spans="1:32" s="241" customFormat="1" ht="27" customHeight="1">
      <c r="A4" s="587" t="s">
        <v>78</v>
      </c>
      <c r="B4" s="587" t="s">
        <v>261</v>
      </c>
      <c r="C4" s="583" t="s">
        <v>220</v>
      </c>
      <c r="D4" s="584"/>
      <c r="E4" s="585"/>
      <c r="F4" s="586" t="s">
        <v>221</v>
      </c>
      <c r="G4" s="586"/>
      <c r="H4" s="586"/>
      <c r="I4" s="586"/>
      <c r="J4" s="586"/>
      <c r="K4" s="586"/>
      <c r="L4" s="586"/>
      <c r="M4" s="586"/>
      <c r="N4" s="586"/>
      <c r="O4" s="586"/>
      <c r="P4" s="586" t="s">
        <v>222</v>
      </c>
      <c r="Q4" s="586"/>
      <c r="R4" s="586"/>
      <c r="S4" s="586"/>
      <c r="T4" s="586"/>
      <c r="U4" s="586"/>
      <c r="V4" s="586" t="s">
        <v>223</v>
      </c>
      <c r="W4" s="586"/>
      <c r="X4" s="240"/>
      <c r="Y4" s="240"/>
      <c r="Z4" s="240"/>
      <c r="AA4" s="240"/>
      <c r="AB4" s="240"/>
      <c r="AC4" s="240"/>
      <c r="AD4" s="240"/>
      <c r="AE4" s="240"/>
      <c r="AF4" s="240"/>
    </row>
    <row r="5" spans="1:32" s="241" customFormat="1" ht="19.5" customHeight="1">
      <c r="A5" s="588"/>
      <c r="B5" s="588"/>
      <c r="C5" s="587" t="s">
        <v>5</v>
      </c>
      <c r="D5" s="583" t="s">
        <v>4</v>
      </c>
      <c r="E5" s="585"/>
      <c r="F5" s="583" t="s">
        <v>224</v>
      </c>
      <c r="G5" s="584"/>
      <c r="H5" s="584"/>
      <c r="I5" s="584"/>
      <c r="J5" s="583" t="s">
        <v>225</v>
      </c>
      <c r="K5" s="584"/>
      <c r="L5" s="584"/>
      <c r="M5" s="584"/>
      <c r="N5" s="584"/>
      <c r="O5" s="585"/>
      <c r="P5" s="583" t="s">
        <v>226</v>
      </c>
      <c r="Q5" s="584"/>
      <c r="R5" s="585"/>
      <c r="S5" s="583" t="s">
        <v>227</v>
      </c>
      <c r="T5" s="584"/>
      <c r="U5" s="585"/>
      <c r="V5" s="587" t="s">
        <v>228</v>
      </c>
      <c r="W5" s="586" t="s">
        <v>229</v>
      </c>
      <c r="X5" s="240"/>
      <c r="Y5" s="240"/>
      <c r="Z5" s="240"/>
      <c r="AA5" s="240"/>
      <c r="AB5" s="240"/>
      <c r="AC5" s="240"/>
      <c r="AD5" s="240"/>
      <c r="AE5" s="240"/>
      <c r="AF5" s="240"/>
    </row>
    <row r="6" spans="1:32" s="241" customFormat="1" ht="15.75" customHeight="1">
      <c r="A6" s="588"/>
      <c r="B6" s="588"/>
      <c r="C6" s="588"/>
      <c r="D6" s="587" t="s">
        <v>230</v>
      </c>
      <c r="E6" s="587" t="s">
        <v>231</v>
      </c>
      <c r="F6" s="587" t="s">
        <v>5</v>
      </c>
      <c r="G6" s="583" t="s">
        <v>4</v>
      </c>
      <c r="H6" s="584"/>
      <c r="I6" s="585"/>
      <c r="J6" s="587" t="s">
        <v>5</v>
      </c>
      <c r="K6" s="590" t="s">
        <v>4</v>
      </c>
      <c r="L6" s="591"/>
      <c r="M6" s="591"/>
      <c r="N6" s="591"/>
      <c r="O6" s="592"/>
      <c r="P6" s="587" t="s">
        <v>5</v>
      </c>
      <c r="Q6" s="583" t="s">
        <v>4</v>
      </c>
      <c r="R6" s="585"/>
      <c r="S6" s="587" t="s">
        <v>5</v>
      </c>
      <c r="T6" s="583" t="s">
        <v>4</v>
      </c>
      <c r="U6" s="585"/>
      <c r="V6" s="588"/>
      <c r="W6" s="586"/>
      <c r="X6" s="240"/>
      <c r="Y6" s="240"/>
      <c r="Z6" s="240"/>
      <c r="AA6" s="240"/>
      <c r="AB6" s="240"/>
      <c r="AC6" s="240"/>
      <c r="AD6" s="240"/>
      <c r="AE6" s="240"/>
      <c r="AF6" s="240"/>
    </row>
    <row r="7" spans="1:32" s="241" customFormat="1" ht="14.25" customHeight="1">
      <c r="A7" s="588"/>
      <c r="B7" s="588"/>
      <c r="C7" s="588"/>
      <c r="D7" s="588"/>
      <c r="E7" s="588"/>
      <c r="F7" s="588"/>
      <c r="G7" s="587" t="s">
        <v>240</v>
      </c>
      <c r="H7" s="587" t="s">
        <v>239</v>
      </c>
      <c r="I7" s="587" t="s">
        <v>241</v>
      </c>
      <c r="J7" s="588"/>
      <c r="K7" s="583" t="s">
        <v>232</v>
      </c>
      <c r="L7" s="584"/>
      <c r="M7" s="584"/>
      <c r="N7" s="584"/>
      <c r="O7" s="586" t="s">
        <v>233</v>
      </c>
      <c r="P7" s="588"/>
      <c r="Q7" s="587" t="s">
        <v>234</v>
      </c>
      <c r="R7" s="587" t="s">
        <v>243</v>
      </c>
      <c r="S7" s="588"/>
      <c r="T7" s="587" t="s">
        <v>244</v>
      </c>
      <c r="U7" s="587" t="s">
        <v>246</v>
      </c>
      <c r="V7" s="588"/>
      <c r="W7" s="586"/>
      <c r="X7" s="240"/>
      <c r="Y7" s="240"/>
      <c r="Z7" s="240"/>
      <c r="AA7" s="240"/>
      <c r="AB7" s="240"/>
      <c r="AC7" s="240"/>
      <c r="AD7" s="240"/>
      <c r="AE7" s="240"/>
      <c r="AF7" s="240"/>
    </row>
    <row r="8" spans="1:32" s="241" customFormat="1" ht="14.25" customHeight="1">
      <c r="A8" s="588"/>
      <c r="B8" s="588"/>
      <c r="C8" s="588"/>
      <c r="D8" s="588"/>
      <c r="E8" s="588"/>
      <c r="F8" s="588"/>
      <c r="G8" s="588"/>
      <c r="H8" s="588"/>
      <c r="I8" s="588"/>
      <c r="J8" s="588"/>
      <c r="K8" s="587" t="s">
        <v>235</v>
      </c>
      <c r="L8" s="587" t="s">
        <v>236</v>
      </c>
      <c r="M8" s="583" t="s">
        <v>242</v>
      </c>
      <c r="N8" s="585"/>
      <c r="O8" s="586"/>
      <c r="P8" s="588"/>
      <c r="Q8" s="588"/>
      <c r="R8" s="588"/>
      <c r="S8" s="588"/>
      <c r="T8" s="588"/>
      <c r="U8" s="588"/>
      <c r="V8" s="588"/>
      <c r="W8" s="586"/>
      <c r="X8" s="604" t="s">
        <v>399</v>
      </c>
      <c r="Y8" s="605"/>
      <c r="Z8" s="605"/>
      <c r="AA8" s="605"/>
      <c r="AB8" s="605"/>
      <c r="AC8" s="605"/>
      <c r="AD8" s="240"/>
      <c r="AE8" s="240"/>
      <c r="AF8" s="240"/>
    </row>
    <row r="9" spans="1:32" s="241" customFormat="1" ht="66" customHeight="1">
      <c r="A9" s="589"/>
      <c r="B9" s="589"/>
      <c r="C9" s="589"/>
      <c r="D9" s="589"/>
      <c r="E9" s="589"/>
      <c r="F9" s="589"/>
      <c r="G9" s="589"/>
      <c r="H9" s="589"/>
      <c r="I9" s="589"/>
      <c r="J9" s="589"/>
      <c r="K9" s="589"/>
      <c r="L9" s="589"/>
      <c r="M9" s="242" t="s">
        <v>237</v>
      </c>
      <c r="N9" s="242" t="s">
        <v>238</v>
      </c>
      <c r="O9" s="586"/>
      <c r="P9" s="589"/>
      <c r="Q9" s="589"/>
      <c r="R9" s="589"/>
      <c r="S9" s="589"/>
      <c r="T9" s="589"/>
      <c r="U9" s="589"/>
      <c r="V9" s="589"/>
      <c r="W9" s="586"/>
      <c r="X9" s="600" t="s">
        <v>416</v>
      </c>
      <c r="Y9" s="600" t="s">
        <v>423</v>
      </c>
      <c r="Z9" s="600" t="s">
        <v>424</v>
      </c>
      <c r="AA9" s="600" t="s">
        <v>425</v>
      </c>
      <c r="AB9" s="600" t="s">
        <v>426</v>
      </c>
      <c r="AC9" s="600" t="s">
        <v>427</v>
      </c>
      <c r="AD9" s="240"/>
      <c r="AE9" s="240"/>
      <c r="AF9" s="240"/>
    </row>
    <row r="10" spans="1:32" s="246" customFormat="1" ht="18.75" customHeight="1">
      <c r="A10" s="243"/>
      <c r="B10" s="244" t="s">
        <v>3</v>
      </c>
      <c r="C10" s="244">
        <v>1</v>
      </c>
      <c r="D10" s="244">
        <v>2</v>
      </c>
      <c r="E10" s="244">
        <v>3</v>
      </c>
      <c r="F10" s="244">
        <v>4</v>
      </c>
      <c r="G10" s="244">
        <v>5</v>
      </c>
      <c r="H10" s="244">
        <v>6</v>
      </c>
      <c r="I10" s="244">
        <v>7</v>
      </c>
      <c r="J10" s="244">
        <v>8</v>
      </c>
      <c r="K10" s="244">
        <v>9</v>
      </c>
      <c r="L10" s="244">
        <v>10</v>
      </c>
      <c r="M10" s="244">
        <v>11</v>
      </c>
      <c r="N10" s="244">
        <v>12</v>
      </c>
      <c r="O10" s="244">
        <v>13</v>
      </c>
      <c r="P10" s="244">
        <v>14</v>
      </c>
      <c r="Q10" s="244">
        <v>15</v>
      </c>
      <c r="R10" s="244">
        <v>16</v>
      </c>
      <c r="S10" s="244">
        <v>17</v>
      </c>
      <c r="T10" s="244">
        <v>18</v>
      </c>
      <c r="U10" s="244">
        <v>19</v>
      </c>
      <c r="V10" s="244">
        <v>20</v>
      </c>
      <c r="W10" s="244">
        <v>21</v>
      </c>
      <c r="X10" s="600"/>
      <c r="Y10" s="600"/>
      <c r="Z10" s="600"/>
      <c r="AA10" s="600"/>
      <c r="AB10" s="600"/>
      <c r="AC10" s="600"/>
      <c r="AD10" s="245"/>
      <c r="AE10" s="245"/>
      <c r="AF10" s="245"/>
    </row>
    <row r="11" spans="1:32" s="250" customFormat="1" ht="21" customHeight="1">
      <c r="A11" s="247"/>
      <c r="B11" s="247" t="s">
        <v>165</v>
      </c>
      <c r="C11" s="233"/>
      <c r="D11" s="233"/>
      <c r="E11" s="233"/>
      <c r="F11" s="233"/>
      <c r="G11" s="233"/>
      <c r="H11" s="233"/>
      <c r="I11" s="233"/>
      <c r="J11" s="233"/>
      <c r="K11" s="233"/>
      <c r="L11" s="233"/>
      <c r="M11" s="233"/>
      <c r="N11" s="233"/>
      <c r="O11" s="233"/>
      <c r="P11" s="233"/>
      <c r="Q11" s="233"/>
      <c r="R11" s="233"/>
      <c r="S11" s="233"/>
      <c r="T11" s="233"/>
      <c r="U11" s="233"/>
      <c r="V11" s="233"/>
      <c r="W11" s="233"/>
      <c r="X11" s="248">
        <f>C11-D11-E11</f>
        <v>0</v>
      </c>
      <c r="Y11" s="248">
        <f>F11-G11-H11-I11</f>
        <v>0</v>
      </c>
      <c r="Z11" s="248">
        <f>J11-K11-L11-O11</f>
        <v>0</v>
      </c>
      <c r="AA11" s="248">
        <f>L11-M11-N11</f>
        <v>0</v>
      </c>
      <c r="AB11" s="248">
        <f>P11-Q11-R11</f>
        <v>0</v>
      </c>
      <c r="AC11" s="248">
        <f>S11-T11-U11</f>
        <v>0</v>
      </c>
      <c r="AD11" s="249"/>
      <c r="AE11" s="249"/>
      <c r="AF11" s="249"/>
    </row>
    <row r="12" spans="1:32" s="250" customFormat="1" ht="24" customHeight="1">
      <c r="A12" s="251" t="s">
        <v>0</v>
      </c>
      <c r="B12" s="252" t="s">
        <v>461</v>
      </c>
      <c r="C12" s="233"/>
      <c r="D12" s="233"/>
      <c r="E12" s="233"/>
      <c r="F12" s="233"/>
      <c r="G12" s="233"/>
      <c r="H12" s="233"/>
      <c r="I12" s="233"/>
      <c r="J12" s="233"/>
      <c r="K12" s="233"/>
      <c r="L12" s="233"/>
      <c r="M12" s="233"/>
      <c r="N12" s="233"/>
      <c r="O12" s="233"/>
      <c r="P12" s="233"/>
      <c r="Q12" s="233"/>
      <c r="R12" s="233"/>
      <c r="S12" s="233"/>
      <c r="T12" s="233"/>
      <c r="U12" s="233"/>
      <c r="V12" s="233"/>
      <c r="W12" s="233"/>
      <c r="X12" s="248">
        <f t="shared" ref="X12:X13" si="0">C12-D12-E12</f>
        <v>0</v>
      </c>
      <c r="Y12" s="248">
        <f t="shared" ref="Y12:Y13" si="1">F12-G12-H12-I12</f>
        <v>0</v>
      </c>
      <c r="Z12" s="248">
        <f t="shared" ref="Z12:Z13" si="2">J12-K12-L12-O12</f>
        <v>0</v>
      </c>
      <c r="AA12" s="248">
        <f t="shared" ref="AA12:AA13" si="3">L12-M12-N12</f>
        <v>0</v>
      </c>
      <c r="AB12" s="248">
        <f t="shared" ref="AB12:AB13" si="4">P12-Q12-R12</f>
        <v>0</v>
      </c>
      <c r="AC12" s="248">
        <f t="shared" ref="AC12:AC13" si="5">S12-T12-U12</f>
        <v>0</v>
      </c>
      <c r="AD12" s="249"/>
      <c r="AE12" s="249"/>
      <c r="AF12" s="249"/>
    </row>
    <row r="13" spans="1:32" s="250" customFormat="1" ht="25.5" customHeight="1">
      <c r="A13" s="251" t="s">
        <v>1</v>
      </c>
      <c r="B13" s="252" t="s">
        <v>460</v>
      </c>
      <c r="C13" s="233"/>
      <c r="D13" s="233"/>
      <c r="E13" s="233"/>
      <c r="F13" s="233"/>
      <c r="G13" s="233"/>
      <c r="H13" s="233"/>
      <c r="I13" s="233"/>
      <c r="J13" s="233"/>
      <c r="K13" s="233"/>
      <c r="L13" s="233"/>
      <c r="M13" s="233"/>
      <c r="N13" s="233"/>
      <c r="O13" s="233"/>
      <c r="P13" s="233"/>
      <c r="Q13" s="233"/>
      <c r="R13" s="233"/>
      <c r="S13" s="233"/>
      <c r="T13" s="233"/>
      <c r="U13" s="233"/>
      <c r="V13" s="233"/>
      <c r="W13" s="233"/>
      <c r="X13" s="248">
        <f t="shared" si="0"/>
        <v>0</v>
      </c>
      <c r="Y13" s="248">
        <f t="shared" si="1"/>
        <v>0</v>
      </c>
      <c r="Z13" s="248">
        <f t="shared" si="2"/>
        <v>0</v>
      </c>
      <c r="AA13" s="248">
        <f t="shared" si="3"/>
        <v>0</v>
      </c>
      <c r="AB13" s="248">
        <f t="shared" si="4"/>
        <v>0</v>
      </c>
      <c r="AC13" s="248">
        <f t="shared" si="5"/>
        <v>0</v>
      </c>
      <c r="AD13" s="249"/>
      <c r="AE13" s="249"/>
      <c r="AF13" s="249"/>
    </row>
    <row r="14" spans="1:32" ht="16.5">
      <c r="A14" s="253"/>
      <c r="B14" s="598"/>
      <c r="C14" s="598"/>
      <c r="D14" s="598"/>
      <c r="E14" s="598"/>
      <c r="F14" s="598"/>
      <c r="G14" s="598"/>
      <c r="H14" s="25"/>
      <c r="I14" s="25"/>
      <c r="J14" s="21"/>
      <c r="K14" s="254"/>
      <c r="L14" s="254"/>
      <c r="M14" s="254"/>
      <c r="N14" s="254"/>
      <c r="O14" s="254"/>
      <c r="P14" s="597" t="s">
        <v>483</v>
      </c>
      <c r="Q14" s="597"/>
      <c r="R14" s="597"/>
      <c r="S14" s="597"/>
      <c r="T14" s="597"/>
      <c r="U14" s="597"/>
      <c r="V14" s="597"/>
      <c r="W14" s="255"/>
    </row>
    <row r="15" spans="1:32" ht="16.5">
      <c r="A15" s="602" t="s">
        <v>133</v>
      </c>
      <c r="B15" s="602"/>
      <c r="C15" s="602"/>
      <c r="D15" s="602"/>
      <c r="E15" s="22"/>
      <c r="F15" s="22"/>
      <c r="G15" s="22"/>
      <c r="H15" s="22"/>
      <c r="I15" s="22"/>
      <c r="J15" s="22"/>
      <c r="K15" s="22"/>
      <c r="L15" s="22"/>
      <c r="M15" s="22"/>
      <c r="N15" s="22"/>
      <c r="O15" s="22"/>
      <c r="P15" s="602" t="s">
        <v>459</v>
      </c>
      <c r="Q15" s="602"/>
      <c r="R15" s="602"/>
      <c r="S15" s="602"/>
      <c r="T15" s="602"/>
      <c r="U15" s="602"/>
      <c r="V15" s="602"/>
      <c r="W15" s="22"/>
    </row>
    <row r="16" spans="1:32" ht="16.5">
      <c r="A16" s="603"/>
      <c r="B16" s="603"/>
      <c r="C16" s="603"/>
      <c r="D16" s="603"/>
      <c r="E16" s="256"/>
      <c r="F16" s="256"/>
      <c r="G16" s="256"/>
      <c r="H16" s="256"/>
      <c r="I16" s="256"/>
      <c r="J16" s="257"/>
      <c r="K16" s="258"/>
      <c r="L16" s="258"/>
      <c r="M16" s="258"/>
      <c r="N16" s="258"/>
      <c r="O16" s="259"/>
      <c r="P16" s="603"/>
      <c r="Q16" s="603"/>
      <c r="R16" s="603"/>
      <c r="S16" s="603"/>
      <c r="T16" s="603"/>
      <c r="U16" s="603"/>
      <c r="V16" s="603"/>
      <c r="W16" s="256"/>
    </row>
    <row r="17" spans="1:23" ht="13.5" customHeight="1">
      <c r="A17" s="260"/>
      <c r="B17" s="260"/>
      <c r="C17" s="260"/>
      <c r="D17" s="260"/>
      <c r="R17" s="256"/>
      <c r="S17" s="256"/>
      <c r="T17" s="256"/>
      <c r="U17" s="260"/>
      <c r="V17" s="260"/>
      <c r="W17" s="260"/>
    </row>
    <row r="18" spans="1:23" ht="48.75" customHeight="1">
      <c r="A18" s="260"/>
      <c r="B18" s="260"/>
      <c r="C18" s="260"/>
      <c r="D18" s="260"/>
      <c r="R18" s="256"/>
      <c r="S18" s="256"/>
      <c r="T18" s="256"/>
      <c r="U18" s="260"/>
      <c r="V18" s="260"/>
      <c r="W18" s="260"/>
    </row>
    <row r="19" spans="1:23" ht="13.5" customHeight="1">
      <c r="A19" s="261"/>
      <c r="B19" s="257"/>
      <c r="C19" s="257"/>
      <c r="D19" s="257"/>
      <c r="E19" s="22"/>
      <c r="F19" s="22"/>
      <c r="G19" s="22"/>
      <c r="H19" s="66"/>
      <c r="I19" s="66"/>
      <c r="R19" s="257"/>
      <c r="S19" s="257"/>
      <c r="T19" s="257"/>
      <c r="U19" s="66"/>
      <c r="V19" s="66"/>
      <c r="W19" s="66"/>
    </row>
    <row r="20" spans="1:23" ht="16.5">
      <c r="A20" s="602" t="s">
        <v>437</v>
      </c>
      <c r="B20" s="602"/>
      <c r="C20" s="602"/>
      <c r="D20" s="602"/>
      <c r="P20" s="602" t="s">
        <v>462</v>
      </c>
      <c r="Q20" s="602"/>
      <c r="R20" s="602"/>
      <c r="S20" s="602"/>
      <c r="T20" s="602"/>
      <c r="U20" s="602"/>
      <c r="V20" s="602"/>
      <c r="W20" s="22"/>
    </row>
    <row r="22" spans="1:23" ht="18.75">
      <c r="A22" s="601" t="s">
        <v>387</v>
      </c>
      <c r="B22" s="601"/>
      <c r="C22" s="601"/>
      <c r="D22" s="601"/>
      <c r="E22" s="601"/>
      <c r="F22" s="601"/>
      <c r="G22" s="601"/>
      <c r="H22" s="601"/>
      <c r="I22" s="601"/>
      <c r="J22" s="601"/>
      <c r="K22" s="601"/>
      <c r="L22" s="601"/>
      <c r="M22" s="601"/>
      <c r="N22" s="601"/>
      <c r="O22" s="601"/>
      <c r="P22" s="601"/>
      <c r="Q22" s="601"/>
      <c r="R22" s="601"/>
      <c r="S22" s="601"/>
      <c r="T22" s="601"/>
      <c r="U22" s="601"/>
      <c r="V22" s="601"/>
      <c r="W22" s="601"/>
    </row>
    <row r="23" spans="1:23" ht="18.75">
      <c r="A23" s="599" t="s">
        <v>388</v>
      </c>
      <c r="B23" s="599"/>
      <c r="C23" s="599"/>
      <c r="D23" s="599"/>
      <c r="E23" s="599"/>
      <c r="F23" s="599"/>
      <c r="G23" s="599"/>
      <c r="H23" s="599"/>
      <c r="I23" s="599"/>
      <c r="J23" s="599"/>
      <c r="K23" s="599"/>
      <c r="L23" s="599"/>
      <c r="M23" s="599"/>
      <c r="N23" s="599"/>
      <c r="O23" s="599"/>
      <c r="P23" s="599"/>
      <c r="Q23" s="599"/>
      <c r="R23" s="599"/>
      <c r="S23" s="599"/>
      <c r="T23" s="599"/>
      <c r="U23" s="599"/>
      <c r="V23" s="599"/>
      <c r="W23" s="599"/>
    </row>
    <row r="24" spans="1:23" ht="18.75">
      <c r="A24" s="599" t="s">
        <v>389</v>
      </c>
      <c r="B24" s="599"/>
      <c r="C24" s="599"/>
      <c r="D24" s="599"/>
      <c r="E24" s="599"/>
      <c r="F24" s="599"/>
      <c r="G24" s="599"/>
      <c r="H24" s="599"/>
      <c r="I24" s="599"/>
      <c r="J24" s="599"/>
      <c r="K24" s="599"/>
      <c r="L24" s="599"/>
      <c r="M24" s="599"/>
      <c r="N24" s="599"/>
      <c r="O24" s="599"/>
      <c r="P24" s="599"/>
      <c r="Q24" s="599"/>
      <c r="R24" s="599"/>
      <c r="S24" s="599"/>
      <c r="T24" s="599"/>
      <c r="U24" s="599"/>
      <c r="V24" s="599"/>
      <c r="W24" s="599"/>
    </row>
    <row r="25" spans="1:23" ht="18.75">
      <c r="A25" s="599" t="s">
        <v>390</v>
      </c>
      <c r="B25" s="599"/>
      <c r="C25" s="599"/>
      <c r="D25" s="599"/>
      <c r="E25" s="599"/>
      <c r="F25" s="599"/>
      <c r="G25" s="599"/>
      <c r="H25" s="599"/>
      <c r="I25" s="599"/>
      <c r="J25" s="599"/>
      <c r="K25" s="599"/>
      <c r="L25" s="599"/>
      <c r="M25" s="599"/>
      <c r="N25" s="599"/>
      <c r="O25" s="599"/>
      <c r="P25" s="599"/>
      <c r="Q25" s="599"/>
      <c r="R25" s="599"/>
      <c r="S25" s="599"/>
      <c r="T25" s="599"/>
      <c r="U25" s="599"/>
      <c r="V25" s="599"/>
      <c r="W25" s="599"/>
    </row>
    <row r="26" spans="1:23" ht="18.75">
      <c r="A26" s="599" t="s">
        <v>391</v>
      </c>
      <c r="B26" s="599"/>
      <c r="C26" s="599"/>
      <c r="D26" s="599"/>
      <c r="E26" s="599"/>
      <c r="F26" s="599"/>
      <c r="G26" s="599"/>
      <c r="H26" s="599"/>
      <c r="I26" s="599"/>
      <c r="J26" s="599"/>
      <c r="K26" s="599"/>
      <c r="L26" s="599"/>
      <c r="M26" s="599"/>
      <c r="N26" s="599"/>
      <c r="O26" s="599"/>
      <c r="P26" s="599"/>
      <c r="Q26" s="599"/>
      <c r="R26" s="599"/>
      <c r="S26" s="599"/>
      <c r="T26" s="599"/>
      <c r="U26" s="599"/>
      <c r="V26" s="599"/>
      <c r="W26" s="599"/>
    </row>
    <row r="27" spans="1:23" ht="18.75">
      <c r="A27" s="599" t="s">
        <v>392</v>
      </c>
      <c r="B27" s="599"/>
      <c r="C27" s="599"/>
      <c r="D27" s="599"/>
      <c r="E27" s="599"/>
      <c r="F27" s="599"/>
      <c r="G27" s="599"/>
      <c r="H27" s="599"/>
      <c r="I27" s="599"/>
      <c r="J27" s="599"/>
      <c r="K27" s="599"/>
      <c r="L27" s="599"/>
      <c r="M27" s="599"/>
      <c r="N27" s="599"/>
      <c r="O27" s="599"/>
      <c r="P27" s="599"/>
      <c r="Q27" s="599"/>
      <c r="R27" s="599"/>
      <c r="S27" s="599"/>
      <c r="T27" s="599"/>
      <c r="U27" s="599"/>
      <c r="V27" s="599"/>
      <c r="W27" s="599"/>
    </row>
    <row r="28" spans="1:23" ht="18.75">
      <c r="A28" s="599" t="s">
        <v>393</v>
      </c>
      <c r="B28" s="599"/>
      <c r="C28" s="599"/>
      <c r="D28" s="599"/>
      <c r="E28" s="599"/>
      <c r="F28" s="599"/>
      <c r="G28" s="599"/>
      <c r="H28" s="599"/>
      <c r="I28" s="599"/>
      <c r="J28" s="599"/>
      <c r="K28" s="599"/>
      <c r="L28" s="599"/>
      <c r="M28" s="599"/>
      <c r="N28" s="599"/>
      <c r="O28" s="599"/>
      <c r="P28" s="599"/>
      <c r="Q28" s="599"/>
      <c r="R28" s="599"/>
      <c r="S28" s="599"/>
      <c r="T28" s="599"/>
      <c r="U28" s="599"/>
      <c r="V28" s="599"/>
      <c r="W28" s="599"/>
    </row>
  </sheetData>
  <mergeCells count="62">
    <mergeCell ref="AA9:AA10"/>
    <mergeCell ref="AB9:AB10"/>
    <mergeCell ref="AC9:AC10"/>
    <mergeCell ref="X8:AC8"/>
    <mergeCell ref="A27:W27"/>
    <mergeCell ref="P20:V20"/>
    <mergeCell ref="A28:W28"/>
    <mergeCell ref="X9:X10"/>
    <mergeCell ref="Y9:Y10"/>
    <mergeCell ref="Z9:Z10"/>
    <mergeCell ref="A22:W22"/>
    <mergeCell ref="A23:W23"/>
    <mergeCell ref="A24:W24"/>
    <mergeCell ref="A25:W25"/>
    <mergeCell ref="A26:W26"/>
    <mergeCell ref="T7:T9"/>
    <mergeCell ref="U7:U9"/>
    <mergeCell ref="A15:D15"/>
    <mergeCell ref="A16:D16"/>
    <mergeCell ref="A20:D20"/>
    <mergeCell ref="P15:V15"/>
    <mergeCell ref="P16:V16"/>
    <mergeCell ref="G6:I6"/>
    <mergeCell ref="F6:F9"/>
    <mergeCell ref="P14:V14"/>
    <mergeCell ref="Q7:Q9"/>
    <mergeCell ref="B14:G14"/>
    <mergeCell ref="C5:C9"/>
    <mergeCell ref="D5:E5"/>
    <mergeCell ref="F5:I5"/>
    <mergeCell ref="D6:D9"/>
    <mergeCell ref="E6:E9"/>
    <mergeCell ref="G7:G9"/>
    <mergeCell ref="H7:H9"/>
    <mergeCell ref="I7:I9"/>
    <mergeCell ref="S5:U5"/>
    <mergeCell ref="S6:S9"/>
    <mergeCell ref="T6:U6"/>
    <mergeCell ref="A1:F2"/>
    <mergeCell ref="G1:R2"/>
    <mergeCell ref="S1:W2"/>
    <mergeCell ref="S3:W3"/>
    <mergeCell ref="A4:A9"/>
    <mergeCell ref="B4:B9"/>
    <mergeCell ref="C4:E4"/>
    <mergeCell ref="F4:O4"/>
    <mergeCell ref="P4:U4"/>
    <mergeCell ref="V4:W4"/>
    <mergeCell ref="V5:V9"/>
    <mergeCell ref="W5:W9"/>
    <mergeCell ref="R7:R9"/>
    <mergeCell ref="P6:P9"/>
    <mergeCell ref="Q6:R6"/>
    <mergeCell ref="L8:L9"/>
    <mergeCell ref="J5:O5"/>
    <mergeCell ref="P5:R5"/>
    <mergeCell ref="K7:N7"/>
    <mergeCell ref="O7:O9"/>
    <mergeCell ref="J6:J9"/>
    <mergeCell ref="K6:O6"/>
    <mergeCell ref="K8:K9"/>
    <mergeCell ref="M8:N8"/>
  </mergeCells>
  <phoneticPr fontId="11" type="noConversion"/>
  <pageMargins left="0.45" right="0.17" top="0.42" bottom="0.75" header="0.3" footer="0.3"/>
  <pageSetup paperSize="9" scale="8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view="pageBreakPreview" zoomScaleSheetLayoutView="100" workbookViewId="0">
      <selection activeCell="Q15" sqref="Q15"/>
    </sheetView>
  </sheetViews>
  <sheetFormatPr defaultColWidth="9" defaultRowHeight="15.75"/>
  <cols>
    <col min="1" max="1" width="4.625" style="69" customWidth="1"/>
    <col min="2" max="2" width="12.875" style="69" customWidth="1"/>
    <col min="3" max="3" width="8.125" style="69" customWidth="1"/>
    <col min="4" max="4" width="7.625" style="69" customWidth="1"/>
    <col min="5" max="19" width="7.125" style="69" customWidth="1"/>
    <col min="20" max="23" width="8" style="187" customWidth="1"/>
    <col min="24" max="25" width="9" style="187"/>
    <col min="26" max="16384" width="9" style="69"/>
  </cols>
  <sheetData>
    <row r="1" spans="1:23" ht="67.5" customHeight="1">
      <c r="A1" s="474" t="s">
        <v>281</v>
      </c>
      <c r="B1" s="474"/>
      <c r="C1" s="474"/>
      <c r="D1" s="474"/>
      <c r="E1" s="609" t="s">
        <v>494</v>
      </c>
      <c r="F1" s="609"/>
      <c r="G1" s="609"/>
      <c r="H1" s="609"/>
      <c r="I1" s="609"/>
      <c r="J1" s="609"/>
      <c r="K1" s="609"/>
      <c r="L1" s="609"/>
      <c r="M1" s="609"/>
      <c r="N1" s="609"/>
      <c r="O1" s="607" t="str">
        <f>[7]TT!C2</f>
        <v xml:space="preserve">Đơn vị  báo cáo: 
Đơn vị nhận báo cáo: </v>
      </c>
      <c r="P1" s="607"/>
      <c r="Q1" s="607"/>
      <c r="R1" s="607"/>
      <c r="S1" s="607"/>
    </row>
    <row r="2" spans="1:23" ht="18.75" customHeight="1">
      <c r="A2" s="262"/>
      <c r="B2" s="262"/>
      <c r="C2" s="262"/>
      <c r="D2" s="262"/>
      <c r="E2" s="262"/>
      <c r="F2" s="262"/>
      <c r="G2" s="262"/>
      <c r="H2" s="262"/>
      <c r="I2" s="262"/>
      <c r="J2" s="262"/>
      <c r="K2" s="262"/>
      <c r="L2" s="262"/>
      <c r="M2" s="262"/>
      <c r="N2" s="262"/>
      <c r="O2" s="610" t="s">
        <v>73</v>
      </c>
      <c r="P2" s="610"/>
      <c r="Q2" s="610"/>
      <c r="R2" s="610"/>
    </row>
    <row r="3" spans="1:23" ht="17.25" customHeight="1">
      <c r="A3" s="608" t="s">
        <v>78</v>
      </c>
      <c r="B3" s="608" t="s">
        <v>79</v>
      </c>
      <c r="C3" s="492" t="s">
        <v>172</v>
      </c>
      <c r="D3" s="492" t="s">
        <v>173</v>
      </c>
      <c r="E3" s="611" t="s">
        <v>4</v>
      </c>
      <c r="F3" s="612"/>
      <c r="G3" s="612"/>
      <c r="H3" s="612"/>
      <c r="I3" s="612"/>
      <c r="J3" s="612"/>
      <c r="K3" s="613"/>
      <c r="L3" s="608" t="s">
        <v>174</v>
      </c>
      <c r="M3" s="608"/>
      <c r="N3" s="608"/>
      <c r="O3" s="608"/>
      <c r="P3" s="608"/>
      <c r="Q3" s="608"/>
      <c r="R3" s="608"/>
      <c r="S3" s="608" t="s">
        <v>269</v>
      </c>
    </row>
    <row r="4" spans="1:23" ht="35.25" customHeight="1">
      <c r="A4" s="608"/>
      <c r="B4" s="608"/>
      <c r="C4" s="493"/>
      <c r="D4" s="493"/>
      <c r="E4" s="608" t="s">
        <v>175</v>
      </c>
      <c r="F4" s="608"/>
      <c r="G4" s="608"/>
      <c r="H4" s="608"/>
      <c r="I4" s="608"/>
      <c r="J4" s="608"/>
      <c r="K4" s="608" t="s">
        <v>176</v>
      </c>
      <c r="L4" s="608" t="s">
        <v>312</v>
      </c>
      <c r="M4" s="608" t="s">
        <v>313</v>
      </c>
      <c r="N4" s="492" t="s">
        <v>177</v>
      </c>
      <c r="O4" s="608" t="s">
        <v>178</v>
      </c>
      <c r="P4" s="608"/>
      <c r="Q4" s="608"/>
      <c r="R4" s="608"/>
      <c r="S4" s="608"/>
    </row>
    <row r="5" spans="1:23" ht="21" customHeight="1">
      <c r="A5" s="608"/>
      <c r="B5" s="608"/>
      <c r="C5" s="493"/>
      <c r="D5" s="493"/>
      <c r="E5" s="608" t="s">
        <v>310</v>
      </c>
      <c r="F5" s="608"/>
      <c r="G5" s="608"/>
      <c r="H5" s="608" t="s">
        <v>311</v>
      </c>
      <c r="I5" s="608"/>
      <c r="J5" s="608"/>
      <c r="K5" s="608"/>
      <c r="L5" s="608"/>
      <c r="M5" s="608"/>
      <c r="N5" s="493"/>
      <c r="O5" s="608" t="s">
        <v>164</v>
      </c>
      <c r="P5" s="617" t="s">
        <v>4</v>
      </c>
      <c r="Q5" s="618"/>
      <c r="R5" s="619"/>
      <c r="S5" s="608"/>
    </row>
    <row r="6" spans="1:23" ht="33" customHeight="1">
      <c r="A6" s="608"/>
      <c r="B6" s="608"/>
      <c r="C6" s="493"/>
      <c r="D6" s="493"/>
      <c r="E6" s="493" t="s">
        <v>6</v>
      </c>
      <c r="F6" s="608" t="s">
        <v>4</v>
      </c>
      <c r="G6" s="608"/>
      <c r="H6" s="608" t="s">
        <v>6</v>
      </c>
      <c r="I6" s="608" t="s">
        <v>4</v>
      </c>
      <c r="J6" s="608"/>
      <c r="K6" s="608"/>
      <c r="L6" s="608"/>
      <c r="M6" s="608"/>
      <c r="N6" s="493"/>
      <c r="O6" s="608"/>
      <c r="P6" s="617" t="s">
        <v>179</v>
      </c>
      <c r="Q6" s="619"/>
      <c r="R6" s="492" t="s">
        <v>163</v>
      </c>
      <c r="S6" s="608"/>
    </row>
    <row r="7" spans="1:23" ht="60.75" customHeight="1">
      <c r="A7" s="608"/>
      <c r="B7" s="608"/>
      <c r="C7" s="494"/>
      <c r="D7" s="494"/>
      <c r="E7" s="494"/>
      <c r="F7" s="263" t="s">
        <v>132</v>
      </c>
      <c r="G7" s="263" t="s">
        <v>41</v>
      </c>
      <c r="H7" s="608"/>
      <c r="I7" s="263" t="s">
        <v>132</v>
      </c>
      <c r="J7" s="263" t="s">
        <v>41</v>
      </c>
      <c r="K7" s="608"/>
      <c r="L7" s="608"/>
      <c r="M7" s="608"/>
      <c r="N7" s="494"/>
      <c r="O7" s="608"/>
      <c r="P7" s="263" t="s">
        <v>180</v>
      </c>
      <c r="Q7" s="263" t="s">
        <v>181</v>
      </c>
      <c r="R7" s="494"/>
      <c r="S7" s="608"/>
      <c r="T7" s="614" t="s">
        <v>399</v>
      </c>
      <c r="U7" s="615"/>
      <c r="V7" s="615"/>
      <c r="W7" s="615"/>
    </row>
    <row r="8" spans="1:23" ht="19.5" customHeight="1">
      <c r="A8" s="264"/>
      <c r="B8" s="265" t="s">
        <v>3</v>
      </c>
      <c r="C8" s="265">
        <v>1</v>
      </c>
      <c r="D8" s="265">
        <v>2</v>
      </c>
      <c r="E8" s="265">
        <v>3</v>
      </c>
      <c r="F8" s="265">
        <v>4</v>
      </c>
      <c r="G8" s="265">
        <v>5</v>
      </c>
      <c r="H8" s="265">
        <v>6</v>
      </c>
      <c r="I8" s="265">
        <v>7</v>
      </c>
      <c r="J8" s="265">
        <v>8</v>
      </c>
      <c r="K8" s="265">
        <v>9</v>
      </c>
      <c r="L8" s="265">
        <v>10</v>
      </c>
      <c r="M8" s="265">
        <v>11</v>
      </c>
      <c r="N8" s="265">
        <v>12</v>
      </c>
      <c r="O8" s="265">
        <v>13</v>
      </c>
      <c r="P8" s="265">
        <v>14</v>
      </c>
      <c r="Q8" s="265">
        <v>15</v>
      </c>
      <c r="R8" s="265">
        <v>16</v>
      </c>
      <c r="S8" s="265">
        <v>17</v>
      </c>
      <c r="T8" s="266" t="s">
        <v>428</v>
      </c>
      <c r="U8" s="266" t="s">
        <v>429</v>
      </c>
      <c r="V8" s="266" t="s">
        <v>430</v>
      </c>
      <c r="W8" s="266" t="s">
        <v>431</v>
      </c>
    </row>
    <row r="9" spans="1:23" ht="24" customHeight="1">
      <c r="A9" s="267"/>
      <c r="B9" s="268" t="s">
        <v>6</v>
      </c>
      <c r="C9" s="269">
        <v>114</v>
      </c>
      <c r="D9" s="269">
        <v>98</v>
      </c>
      <c r="E9" s="269">
        <v>19</v>
      </c>
      <c r="F9" s="269">
        <v>10</v>
      </c>
      <c r="G9" s="269">
        <v>9</v>
      </c>
      <c r="H9" s="269">
        <v>79</v>
      </c>
      <c r="I9" s="269">
        <v>54</v>
      </c>
      <c r="J9" s="269">
        <v>25</v>
      </c>
      <c r="K9" s="269">
        <v>0</v>
      </c>
      <c r="L9" s="269">
        <v>79</v>
      </c>
      <c r="M9" s="269">
        <v>19</v>
      </c>
      <c r="N9" s="269">
        <v>19</v>
      </c>
      <c r="O9" s="269">
        <v>5</v>
      </c>
      <c r="P9" s="269">
        <v>0</v>
      </c>
      <c r="Q9" s="269">
        <v>0</v>
      </c>
      <c r="R9" s="269">
        <v>5</v>
      </c>
      <c r="S9" s="269">
        <v>0</v>
      </c>
      <c r="T9" s="187">
        <f>D9-E9-H9-K9</f>
        <v>0</v>
      </c>
      <c r="U9" s="187">
        <f>E9-F9-G9</f>
        <v>0</v>
      </c>
      <c r="V9" s="187">
        <f>H9-I9-J9</f>
        <v>0</v>
      </c>
      <c r="W9" s="187">
        <f>O9-P9-Q9-R9</f>
        <v>0</v>
      </c>
    </row>
    <row r="10" spans="1:23" ht="24" customHeight="1">
      <c r="A10" s="89" t="s">
        <v>0</v>
      </c>
      <c r="B10" s="270" t="s">
        <v>444</v>
      </c>
      <c r="C10" s="271">
        <v>114</v>
      </c>
      <c r="D10" s="38">
        <v>98</v>
      </c>
      <c r="E10" s="38">
        <v>19</v>
      </c>
      <c r="F10" s="272">
        <v>10</v>
      </c>
      <c r="G10" s="272">
        <v>9</v>
      </c>
      <c r="H10" s="38">
        <v>79</v>
      </c>
      <c r="I10" s="272">
        <v>54</v>
      </c>
      <c r="J10" s="272">
        <v>25</v>
      </c>
      <c r="K10" s="272">
        <v>0</v>
      </c>
      <c r="L10" s="272">
        <v>79</v>
      </c>
      <c r="M10" s="272">
        <v>19</v>
      </c>
      <c r="N10" s="272">
        <v>19</v>
      </c>
      <c r="O10" s="38">
        <v>5</v>
      </c>
      <c r="P10" s="272"/>
      <c r="Q10" s="272"/>
      <c r="R10" s="272">
        <v>5</v>
      </c>
      <c r="S10" s="273">
        <v>0</v>
      </c>
      <c r="T10" s="187">
        <f t="shared" ref="T10:T11" si="0">D10-E10-H10-K10</f>
        <v>0</v>
      </c>
      <c r="U10" s="187">
        <f t="shared" ref="U10:U11" si="1">E10-F10-G10</f>
        <v>0</v>
      </c>
      <c r="V10" s="187">
        <f t="shared" ref="V10:V11" si="2">H10-I10-J10</f>
        <v>0</v>
      </c>
      <c r="W10" s="187">
        <f t="shared" ref="W10:W11" si="3">O10-P10-Q10-R10</f>
        <v>0</v>
      </c>
    </row>
    <row r="11" spans="1:23" ht="24" customHeight="1">
      <c r="A11" s="89" t="s">
        <v>1</v>
      </c>
      <c r="B11" s="270" t="s">
        <v>460</v>
      </c>
      <c r="C11" s="271"/>
      <c r="D11" s="271"/>
      <c r="E11" s="271"/>
      <c r="F11" s="271"/>
      <c r="G11" s="271"/>
      <c r="H11" s="271"/>
      <c r="I11" s="271"/>
      <c r="J11" s="271"/>
      <c r="K11" s="271"/>
      <c r="L11" s="271"/>
      <c r="M11" s="271"/>
      <c r="N11" s="271"/>
      <c r="O11" s="271"/>
      <c r="P11" s="271"/>
      <c r="Q11" s="271"/>
      <c r="R11" s="271"/>
      <c r="S11" s="271"/>
      <c r="T11" s="187">
        <f t="shared" si="0"/>
        <v>0</v>
      </c>
      <c r="U11" s="187">
        <f t="shared" si="1"/>
        <v>0</v>
      </c>
      <c r="V11" s="187">
        <f t="shared" si="2"/>
        <v>0</v>
      </c>
      <c r="W11" s="187">
        <f t="shared" si="3"/>
        <v>0</v>
      </c>
    </row>
    <row r="12" spans="1:23" ht="19.5" customHeight="1">
      <c r="A12" s="231"/>
      <c r="B12" s="19"/>
      <c r="C12" s="19"/>
      <c r="D12" s="19"/>
      <c r="E12" s="19"/>
      <c r="F12" s="19"/>
      <c r="G12" s="19"/>
      <c r="H12" s="19"/>
      <c r="I12" s="19"/>
      <c r="J12" s="19"/>
      <c r="K12" s="19"/>
      <c r="L12" s="507" t="s">
        <v>483</v>
      </c>
      <c r="M12" s="507"/>
      <c r="N12" s="507"/>
      <c r="O12" s="507"/>
      <c r="P12" s="507"/>
      <c r="Q12" s="507"/>
      <c r="R12" s="274"/>
    </row>
    <row r="13" spans="1:23" ht="18" customHeight="1">
      <c r="A13" s="505" t="s">
        <v>133</v>
      </c>
      <c r="B13" s="505"/>
      <c r="C13" s="505"/>
      <c r="D13" s="505"/>
      <c r="E13" s="65"/>
      <c r="F13" s="65"/>
      <c r="G13" s="65"/>
      <c r="H13" s="65"/>
      <c r="I13" s="65"/>
      <c r="J13" s="20"/>
      <c r="K13" s="20"/>
      <c r="L13" s="505" t="s">
        <v>459</v>
      </c>
      <c r="M13" s="505"/>
      <c r="N13" s="505"/>
      <c r="O13" s="505"/>
      <c r="P13" s="505"/>
      <c r="Q13" s="505"/>
      <c r="R13" s="20"/>
      <c r="S13" s="275"/>
    </row>
    <row r="14" spans="1:23" ht="53.25" customHeight="1">
      <c r="A14" s="276"/>
      <c r="B14" s="276"/>
      <c r="C14" s="276"/>
      <c r="D14" s="276"/>
      <c r="E14" s="276"/>
      <c r="F14" s="276"/>
      <c r="G14" s="276"/>
      <c r="H14" s="276"/>
      <c r="I14" s="277"/>
      <c r="J14" s="278"/>
      <c r="K14" s="278"/>
      <c r="L14" s="278"/>
      <c r="M14" s="278"/>
      <c r="N14" s="278"/>
      <c r="O14" s="276"/>
      <c r="P14" s="276"/>
      <c r="Q14" s="276"/>
      <c r="R14" s="276"/>
    </row>
    <row r="15" spans="1:23" ht="30.75" customHeight="1">
      <c r="A15" s="276"/>
      <c r="B15" s="276"/>
      <c r="C15" s="276"/>
      <c r="D15" s="276"/>
      <c r="E15" s="276"/>
      <c r="F15" s="276"/>
      <c r="G15" s="276"/>
      <c r="H15" s="276"/>
      <c r="I15" s="276"/>
      <c r="J15" s="278"/>
      <c r="K15" s="278"/>
      <c r="L15" s="278"/>
      <c r="M15" s="278"/>
      <c r="N15" s="278"/>
      <c r="O15" s="276"/>
      <c r="P15" s="276"/>
      <c r="Q15" s="276"/>
      <c r="R15" s="276"/>
    </row>
    <row r="16" spans="1:23" ht="16.5">
      <c r="A16" s="505" t="s">
        <v>481</v>
      </c>
      <c r="B16" s="505"/>
      <c r="C16" s="505"/>
      <c r="D16" s="505"/>
      <c r="E16" s="183"/>
      <c r="F16" s="183"/>
      <c r="G16" s="183"/>
      <c r="H16" s="183"/>
      <c r="I16" s="183"/>
      <c r="J16" s="183"/>
      <c r="K16" s="183"/>
      <c r="L16" s="505" t="s">
        <v>462</v>
      </c>
      <c r="M16" s="505"/>
      <c r="N16" s="505"/>
      <c r="O16" s="505"/>
      <c r="P16" s="505"/>
      <c r="Q16" s="505"/>
      <c r="R16" s="65"/>
    </row>
    <row r="17" spans="1:19" ht="16.5">
      <c r="A17" s="505"/>
      <c r="B17" s="505"/>
      <c r="C17" s="505"/>
      <c r="D17" s="505"/>
      <c r="E17" s="65"/>
      <c r="F17" s="65"/>
      <c r="G17" s="65"/>
      <c r="H17" s="65"/>
      <c r="I17" s="65"/>
      <c r="J17" s="20"/>
      <c r="K17" s="20"/>
      <c r="L17" s="20"/>
      <c r="M17" s="20"/>
      <c r="N17" s="20"/>
      <c r="O17" s="505"/>
      <c r="P17" s="505"/>
      <c r="Q17" s="505"/>
      <c r="R17" s="20"/>
    </row>
    <row r="19" spans="1:19" ht="18.75">
      <c r="A19" s="616" t="s">
        <v>382</v>
      </c>
      <c r="B19" s="616"/>
      <c r="C19" s="616"/>
      <c r="D19" s="616"/>
      <c r="E19" s="616"/>
      <c r="F19" s="616"/>
      <c r="G19" s="616"/>
      <c r="H19" s="616"/>
      <c r="I19" s="616"/>
      <c r="J19" s="616"/>
      <c r="K19" s="616"/>
      <c r="L19" s="616"/>
      <c r="M19" s="616"/>
      <c r="N19" s="616"/>
      <c r="O19" s="616"/>
      <c r="P19" s="616"/>
      <c r="Q19" s="616"/>
      <c r="R19" s="616"/>
      <c r="S19" s="616"/>
    </row>
    <row r="20" spans="1:19" ht="18.75">
      <c r="A20" s="606" t="s">
        <v>383</v>
      </c>
      <c r="B20" s="606"/>
      <c r="C20" s="606"/>
      <c r="D20" s="606"/>
      <c r="E20" s="606"/>
      <c r="F20" s="606"/>
      <c r="G20" s="606"/>
      <c r="H20" s="606"/>
      <c r="I20" s="606"/>
      <c r="J20" s="606"/>
      <c r="K20" s="606"/>
      <c r="L20" s="606"/>
      <c r="M20" s="606"/>
      <c r="N20" s="606"/>
      <c r="O20" s="606"/>
      <c r="P20" s="606"/>
      <c r="Q20" s="606"/>
      <c r="R20" s="606"/>
      <c r="S20" s="606"/>
    </row>
    <row r="21" spans="1:19" ht="18.75">
      <c r="A21" s="606" t="s">
        <v>384</v>
      </c>
      <c r="B21" s="606"/>
      <c r="C21" s="606"/>
      <c r="D21" s="606"/>
      <c r="E21" s="606"/>
      <c r="F21" s="606"/>
      <c r="G21" s="606"/>
      <c r="H21" s="606"/>
      <c r="I21" s="606"/>
      <c r="J21" s="606"/>
      <c r="K21" s="606"/>
      <c r="L21" s="606"/>
      <c r="M21" s="606"/>
      <c r="N21" s="606"/>
      <c r="O21" s="606"/>
      <c r="P21" s="606"/>
      <c r="Q21" s="606"/>
      <c r="R21" s="606"/>
      <c r="S21" s="606"/>
    </row>
    <row r="22" spans="1:19" ht="18.75">
      <c r="A22" s="606" t="s">
        <v>385</v>
      </c>
      <c r="B22" s="606"/>
      <c r="C22" s="606"/>
      <c r="D22" s="606"/>
      <c r="E22" s="606"/>
      <c r="F22" s="606"/>
      <c r="G22" s="606"/>
      <c r="H22" s="606"/>
      <c r="I22" s="606"/>
      <c r="J22" s="606"/>
      <c r="K22" s="606"/>
      <c r="L22" s="606"/>
      <c r="M22" s="606"/>
      <c r="N22" s="606"/>
      <c r="O22" s="606"/>
      <c r="P22" s="606"/>
      <c r="Q22" s="606"/>
      <c r="R22" s="606"/>
      <c r="S22" s="606"/>
    </row>
    <row r="23" spans="1:19" ht="18.75">
      <c r="A23" s="606" t="s">
        <v>386</v>
      </c>
      <c r="B23" s="606"/>
      <c r="C23" s="606"/>
      <c r="D23" s="606"/>
      <c r="E23" s="606"/>
      <c r="F23" s="606"/>
      <c r="G23" s="606"/>
      <c r="H23" s="606"/>
      <c r="I23" s="606"/>
      <c r="J23" s="606"/>
      <c r="K23" s="606"/>
      <c r="L23" s="606"/>
      <c r="M23" s="606"/>
      <c r="N23" s="606"/>
      <c r="O23" s="606"/>
      <c r="P23" s="606"/>
      <c r="Q23" s="606"/>
      <c r="R23" s="606"/>
      <c r="S23" s="606"/>
    </row>
  </sheetData>
  <sheetProtection formatCells="0" formatColumns="0" formatRows="0" insertRows="0" deleteRows="0"/>
  <mergeCells count="40">
    <mergeCell ref="T7:W7"/>
    <mergeCell ref="A19:S19"/>
    <mergeCell ref="A20:S20"/>
    <mergeCell ref="A21:S21"/>
    <mergeCell ref="A22:S22"/>
    <mergeCell ref="K4:K7"/>
    <mergeCell ref="L4:L7"/>
    <mergeCell ref="M4:M7"/>
    <mergeCell ref="N4:N7"/>
    <mergeCell ref="O4:R4"/>
    <mergeCell ref="E5:G5"/>
    <mergeCell ref="H5:J5"/>
    <mergeCell ref="O5:O7"/>
    <mergeCell ref="P5:R5"/>
    <mergeCell ref="E6:E7"/>
    <mergeCell ref="P6:Q6"/>
    <mergeCell ref="A23:S23"/>
    <mergeCell ref="O1:S1"/>
    <mergeCell ref="S3:S7"/>
    <mergeCell ref="E1:N1"/>
    <mergeCell ref="A1:D1"/>
    <mergeCell ref="A3:A7"/>
    <mergeCell ref="B3:B7"/>
    <mergeCell ref="C3:C7"/>
    <mergeCell ref="F6:G6"/>
    <mergeCell ref="H6:H7"/>
    <mergeCell ref="I6:J6"/>
    <mergeCell ref="O2:R2"/>
    <mergeCell ref="D3:D7"/>
    <mergeCell ref="E3:K3"/>
    <mergeCell ref="L3:R3"/>
    <mergeCell ref="E4:J4"/>
    <mergeCell ref="A16:D16"/>
    <mergeCell ref="L16:Q16"/>
    <mergeCell ref="A17:D17"/>
    <mergeCell ref="O17:Q17"/>
    <mergeCell ref="R6:R7"/>
    <mergeCell ref="L12:Q12"/>
    <mergeCell ref="A13:D13"/>
    <mergeCell ref="L13:Q13"/>
  </mergeCells>
  <pageMargins left="0.38" right="0.15748031496063" top="0.35433070866141703" bottom="0.35433070866141703" header="0.31496062992126" footer="0.31496062992126"/>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5"/>
  <sheetViews>
    <sheetView view="pageBreakPreview" zoomScale="90" zoomScaleSheetLayoutView="90" workbookViewId="0">
      <selection activeCell="N28" sqref="N28"/>
    </sheetView>
  </sheetViews>
  <sheetFormatPr defaultRowHeight="15.75"/>
  <cols>
    <col min="1" max="1" width="4.75" style="69" customWidth="1"/>
    <col min="2" max="2" width="16.375" style="69" customWidth="1"/>
    <col min="3" max="3" width="8.375" style="69" customWidth="1"/>
    <col min="4" max="8" width="7.25" style="69" customWidth="1"/>
    <col min="9" max="9" width="8.75" style="69" customWidth="1"/>
    <col min="10" max="10" width="7.25" style="69" customWidth="1"/>
    <col min="11" max="11" width="9.375" style="69" customWidth="1"/>
    <col min="12" max="18" width="10.25" style="69" customWidth="1"/>
    <col min="19" max="19" width="9" style="69"/>
    <col min="20" max="20" width="9" style="71"/>
    <col min="21" max="16384" width="9" style="69"/>
  </cols>
  <sheetData>
    <row r="1" spans="1:20" s="67" customFormat="1" ht="21.75" customHeight="1">
      <c r="A1" s="620" t="s">
        <v>314</v>
      </c>
      <c r="B1" s="620"/>
      <c r="C1" s="620"/>
      <c r="D1" s="620"/>
      <c r="E1" s="620"/>
      <c r="F1" s="620"/>
      <c r="G1" s="620"/>
      <c r="H1" s="620"/>
      <c r="I1" s="620"/>
      <c r="J1" s="620"/>
      <c r="K1" s="620"/>
      <c r="L1" s="620"/>
      <c r="M1" s="620"/>
      <c r="N1" s="620"/>
      <c r="O1" s="620"/>
      <c r="P1" s="620"/>
      <c r="Q1" s="620"/>
      <c r="R1" s="620"/>
      <c r="T1" s="68"/>
    </row>
    <row r="2" spans="1:20" s="67" customFormat="1" ht="21.75" customHeight="1">
      <c r="A2" s="621" t="s">
        <v>495</v>
      </c>
      <c r="B2" s="621"/>
      <c r="C2" s="621"/>
      <c r="D2" s="621"/>
      <c r="E2" s="621"/>
      <c r="F2" s="621"/>
      <c r="G2" s="621"/>
      <c r="H2" s="621"/>
      <c r="I2" s="621"/>
      <c r="J2" s="621"/>
      <c r="K2" s="621"/>
      <c r="L2" s="621"/>
      <c r="M2" s="621"/>
      <c r="N2" s="621"/>
      <c r="O2" s="621"/>
      <c r="P2" s="621"/>
      <c r="Q2" s="621"/>
      <c r="R2" s="621"/>
      <c r="T2" s="68"/>
    </row>
    <row r="3" spans="1:20">
      <c r="C3" s="627"/>
      <c r="D3" s="627"/>
      <c r="E3" s="627"/>
      <c r="F3" s="627"/>
      <c r="G3" s="627"/>
      <c r="H3" s="627"/>
      <c r="I3" s="627"/>
      <c r="J3" s="627"/>
      <c r="K3" s="70"/>
      <c r="O3" s="622" t="s">
        <v>323</v>
      </c>
      <c r="P3" s="622"/>
      <c r="Q3" s="622"/>
      <c r="R3" s="622"/>
    </row>
    <row r="4" spans="1:20" ht="15.75" customHeight="1">
      <c r="A4" s="467" t="s">
        <v>315</v>
      </c>
      <c r="B4" s="457" t="s">
        <v>316</v>
      </c>
      <c r="C4" s="457" t="s">
        <v>60</v>
      </c>
      <c r="D4" s="623" t="s">
        <v>322</v>
      </c>
      <c r="E4" s="623"/>
      <c r="F4" s="623"/>
      <c r="G4" s="623"/>
      <c r="H4" s="623"/>
      <c r="I4" s="623"/>
      <c r="J4" s="623"/>
      <c r="K4" s="457" t="s">
        <v>61</v>
      </c>
      <c r="L4" s="624" t="s">
        <v>322</v>
      </c>
      <c r="M4" s="625"/>
      <c r="N4" s="625"/>
      <c r="O4" s="625"/>
      <c r="P4" s="625"/>
      <c r="Q4" s="625"/>
      <c r="R4" s="626"/>
    </row>
    <row r="5" spans="1:20" ht="63.75">
      <c r="A5" s="473"/>
      <c r="B5" s="457"/>
      <c r="C5" s="457"/>
      <c r="D5" s="72" t="s">
        <v>26</v>
      </c>
      <c r="E5" s="73" t="s">
        <v>28</v>
      </c>
      <c r="F5" s="72" t="s">
        <v>25</v>
      </c>
      <c r="G5" s="72" t="s">
        <v>27</v>
      </c>
      <c r="H5" s="73" t="s">
        <v>24</v>
      </c>
      <c r="I5" s="72" t="s">
        <v>263</v>
      </c>
      <c r="J5" s="72" t="s">
        <v>254</v>
      </c>
      <c r="K5" s="457"/>
      <c r="L5" s="72" t="s">
        <v>26</v>
      </c>
      <c r="M5" s="73" t="s">
        <v>28</v>
      </c>
      <c r="N5" s="72" t="s">
        <v>25</v>
      </c>
      <c r="O5" s="72" t="s">
        <v>27</v>
      </c>
      <c r="P5" s="73" t="s">
        <v>24</v>
      </c>
      <c r="Q5" s="72" t="s">
        <v>263</v>
      </c>
      <c r="R5" s="72" t="s">
        <v>254</v>
      </c>
    </row>
    <row r="6" spans="1:20" ht="15.75" customHeight="1">
      <c r="A6" s="74"/>
      <c r="B6" s="74" t="s">
        <v>3</v>
      </c>
      <c r="C6" s="75">
        <v>1</v>
      </c>
      <c r="D6" s="37">
        <v>2</v>
      </c>
      <c r="E6" s="75">
        <v>3</v>
      </c>
      <c r="F6" s="37">
        <v>4</v>
      </c>
      <c r="G6" s="75">
        <v>5</v>
      </c>
      <c r="H6" s="37">
        <v>6</v>
      </c>
      <c r="I6" s="75">
        <v>7</v>
      </c>
      <c r="J6" s="37">
        <v>8</v>
      </c>
      <c r="K6" s="75">
        <v>9</v>
      </c>
      <c r="L6" s="37">
        <v>10</v>
      </c>
      <c r="M6" s="75">
        <v>11</v>
      </c>
      <c r="N6" s="37">
        <v>12</v>
      </c>
      <c r="O6" s="75">
        <v>13</v>
      </c>
      <c r="P6" s="37">
        <v>14</v>
      </c>
      <c r="Q6" s="75">
        <v>15</v>
      </c>
      <c r="R6" s="37">
        <v>16</v>
      </c>
      <c r="S6" s="62"/>
      <c r="T6" s="76"/>
    </row>
    <row r="7" spans="1:20">
      <c r="A7" s="38"/>
      <c r="B7" s="39" t="s">
        <v>6</v>
      </c>
      <c r="C7" s="39">
        <v>1871</v>
      </c>
      <c r="D7" s="39">
        <v>78</v>
      </c>
      <c r="E7" s="39">
        <v>0</v>
      </c>
      <c r="F7" s="39">
        <v>35</v>
      </c>
      <c r="G7" s="39">
        <v>3</v>
      </c>
      <c r="H7" s="39">
        <v>329</v>
      </c>
      <c r="I7" s="39">
        <v>32</v>
      </c>
      <c r="J7" s="39">
        <v>1394</v>
      </c>
      <c r="K7" s="39">
        <v>999</v>
      </c>
      <c r="L7" s="39">
        <v>180</v>
      </c>
      <c r="M7" s="39">
        <v>1</v>
      </c>
      <c r="N7" s="39">
        <v>177</v>
      </c>
      <c r="O7" s="39">
        <v>6</v>
      </c>
      <c r="P7" s="39">
        <v>388</v>
      </c>
      <c r="Q7" s="39">
        <v>6</v>
      </c>
      <c r="R7" s="39">
        <v>241</v>
      </c>
      <c r="T7" s="71">
        <f>C7+K7</f>
        <v>2870</v>
      </c>
    </row>
    <row r="8" spans="1:20">
      <c r="T8" s="71">
        <f>'01'!E9</f>
        <v>7693</v>
      </c>
    </row>
    <row r="9" spans="1:20" s="80" customFormat="1" ht="12.75">
      <c r="T9" s="80">
        <f>T7+T8</f>
        <v>10563</v>
      </c>
    </row>
    <row r="10" spans="1:20" s="80" customFormat="1" ht="12.75">
      <c r="I10" s="60"/>
      <c r="Q10" s="61"/>
    </row>
    <row r="11" spans="1:20" s="80" customFormat="1" ht="12.75">
      <c r="T11" s="80">
        <v>10563</v>
      </c>
    </row>
    <row r="12" spans="1:20" s="80" customFormat="1" ht="12.75"/>
    <row r="13" spans="1:20" s="80" customFormat="1" ht="12.75">
      <c r="T13" s="80">
        <f>T9-T11</f>
        <v>0</v>
      </c>
    </row>
    <row r="15" spans="1:20">
      <c r="C15" s="71"/>
      <c r="D15" s="71"/>
      <c r="E15" s="71"/>
      <c r="F15" s="71"/>
      <c r="G15" s="71"/>
      <c r="H15" s="71"/>
      <c r="I15" s="71"/>
      <c r="J15" s="71"/>
      <c r="K15" s="71"/>
      <c r="L15" s="71"/>
      <c r="M15" s="71"/>
      <c r="N15" s="71"/>
      <c r="O15" s="71"/>
      <c r="P15" s="71"/>
      <c r="Q15" s="71"/>
      <c r="R15" s="71"/>
    </row>
  </sheetData>
  <sheetProtection formatCells="0" formatColumns="0" formatRows="0" insertColumns="0" insertRows="0"/>
  <mergeCells count="10">
    <mergeCell ref="A1:R1"/>
    <mergeCell ref="A2:R2"/>
    <mergeCell ref="O3:R3"/>
    <mergeCell ref="A4:A5"/>
    <mergeCell ref="B4:B5"/>
    <mergeCell ref="C4:C5"/>
    <mergeCell ref="D4:J4"/>
    <mergeCell ref="K4:K5"/>
    <mergeCell ref="L4:R4"/>
    <mergeCell ref="C3:J3"/>
  </mergeCells>
  <pageMargins left="0.4" right="0.36" top="0.45" bottom="0.49" header="0.31496062992125984" footer="0.31496062992125984"/>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
  <sheetViews>
    <sheetView view="pageBreakPreview" zoomScaleSheetLayoutView="100" workbookViewId="0">
      <selection activeCell="S28" sqref="S28"/>
    </sheetView>
  </sheetViews>
  <sheetFormatPr defaultRowHeight="15.75"/>
  <cols>
    <col min="1" max="1" width="3.5" style="69" customWidth="1"/>
    <col min="2" max="2" width="16.375" style="69" customWidth="1"/>
    <col min="3" max="3" width="10.125" style="69" customWidth="1"/>
    <col min="4" max="4" width="8.875" style="69" customWidth="1"/>
    <col min="5" max="7" width="7.25" style="69" customWidth="1"/>
    <col min="8" max="8" width="8.375" style="69" customWidth="1"/>
    <col min="9" max="9" width="8.75" style="69" customWidth="1"/>
    <col min="10" max="10" width="8.875" style="69" customWidth="1"/>
    <col min="11" max="11" width="10.625" style="69" customWidth="1"/>
    <col min="12" max="18" width="10.25" style="69" customWidth="1"/>
    <col min="19" max="19" width="9" style="69"/>
    <col min="20" max="20" width="16.125" style="71" customWidth="1"/>
    <col min="21" max="16384" width="9" style="69"/>
  </cols>
  <sheetData>
    <row r="1" spans="1:20" s="67" customFormat="1" ht="21.75" customHeight="1">
      <c r="A1" s="620" t="s">
        <v>324</v>
      </c>
      <c r="B1" s="620"/>
      <c r="C1" s="620"/>
      <c r="D1" s="620"/>
      <c r="E1" s="620"/>
      <c r="F1" s="620"/>
      <c r="G1" s="620"/>
      <c r="H1" s="620"/>
      <c r="I1" s="620"/>
      <c r="J1" s="620"/>
      <c r="K1" s="620"/>
      <c r="L1" s="620"/>
      <c r="M1" s="620"/>
      <c r="N1" s="620"/>
      <c r="O1" s="620"/>
      <c r="P1" s="620"/>
      <c r="Q1" s="620"/>
      <c r="R1" s="620"/>
      <c r="T1" s="68"/>
    </row>
    <row r="2" spans="1:20" s="67" customFormat="1" ht="21.75" customHeight="1">
      <c r="A2" s="621" t="s">
        <v>495</v>
      </c>
      <c r="B2" s="621"/>
      <c r="C2" s="621"/>
      <c r="D2" s="621"/>
      <c r="E2" s="621"/>
      <c r="F2" s="621"/>
      <c r="G2" s="621"/>
      <c r="H2" s="621"/>
      <c r="I2" s="621"/>
      <c r="J2" s="621"/>
      <c r="K2" s="621"/>
      <c r="L2" s="621"/>
      <c r="M2" s="621"/>
      <c r="N2" s="621"/>
      <c r="O2" s="621"/>
      <c r="P2" s="621"/>
      <c r="Q2" s="621"/>
      <c r="R2" s="621"/>
      <c r="T2" s="68"/>
    </row>
    <row r="3" spans="1:20">
      <c r="C3" s="627"/>
      <c r="D3" s="627"/>
      <c r="E3" s="627"/>
      <c r="F3" s="627"/>
      <c r="G3" s="627"/>
      <c r="H3" s="627"/>
      <c r="I3" s="627"/>
      <c r="J3" s="627"/>
      <c r="K3" s="81"/>
      <c r="O3" s="628" t="s">
        <v>321</v>
      </c>
      <c r="P3" s="628"/>
      <c r="Q3" s="628"/>
      <c r="R3" s="628"/>
    </row>
    <row r="4" spans="1:20" ht="15.75" customHeight="1">
      <c r="A4" s="467" t="s">
        <v>315</v>
      </c>
      <c r="B4" s="457" t="s">
        <v>316</v>
      </c>
      <c r="C4" s="457" t="s">
        <v>325</v>
      </c>
      <c r="D4" s="623" t="s">
        <v>322</v>
      </c>
      <c r="E4" s="623"/>
      <c r="F4" s="623"/>
      <c r="G4" s="623"/>
      <c r="H4" s="623"/>
      <c r="I4" s="623"/>
      <c r="J4" s="623"/>
      <c r="K4" s="457" t="s">
        <v>326</v>
      </c>
      <c r="L4" s="623" t="s">
        <v>322</v>
      </c>
      <c r="M4" s="623"/>
      <c r="N4" s="623"/>
      <c r="O4" s="623"/>
      <c r="P4" s="623"/>
      <c r="Q4" s="623"/>
      <c r="R4" s="623"/>
    </row>
    <row r="5" spans="1:20" ht="88.5" customHeight="1">
      <c r="A5" s="473"/>
      <c r="B5" s="457"/>
      <c r="C5" s="457"/>
      <c r="D5" s="72" t="s">
        <v>26</v>
      </c>
      <c r="E5" s="73" t="s">
        <v>28</v>
      </c>
      <c r="F5" s="72" t="s">
        <v>25</v>
      </c>
      <c r="G5" s="72" t="s">
        <v>27</v>
      </c>
      <c r="H5" s="73" t="s">
        <v>24</v>
      </c>
      <c r="I5" s="72" t="s">
        <v>263</v>
      </c>
      <c r="J5" s="72" t="s">
        <v>254</v>
      </c>
      <c r="K5" s="457"/>
      <c r="L5" s="72" t="s">
        <v>26</v>
      </c>
      <c r="M5" s="73" t="s">
        <v>28</v>
      </c>
      <c r="N5" s="72" t="s">
        <v>25</v>
      </c>
      <c r="O5" s="72" t="s">
        <v>27</v>
      </c>
      <c r="P5" s="73" t="s">
        <v>24</v>
      </c>
      <c r="Q5" s="72" t="s">
        <v>263</v>
      </c>
      <c r="R5" s="72" t="s">
        <v>254</v>
      </c>
    </row>
    <row r="6" spans="1:20" ht="15.75" customHeight="1">
      <c r="A6" s="74"/>
      <c r="B6" s="74" t="s">
        <v>3</v>
      </c>
      <c r="C6" s="75">
        <v>1</v>
      </c>
      <c r="D6" s="37">
        <v>2</v>
      </c>
      <c r="E6" s="75">
        <v>3</v>
      </c>
      <c r="F6" s="37">
        <v>4</v>
      </c>
      <c r="G6" s="75">
        <v>5</v>
      </c>
      <c r="H6" s="37">
        <v>6</v>
      </c>
      <c r="I6" s="75">
        <v>7</v>
      </c>
      <c r="J6" s="37">
        <v>8</v>
      </c>
      <c r="K6" s="75">
        <v>9</v>
      </c>
      <c r="L6" s="37">
        <v>10</v>
      </c>
      <c r="M6" s="75">
        <v>11</v>
      </c>
      <c r="N6" s="37">
        <v>12</v>
      </c>
      <c r="O6" s="75">
        <v>13</v>
      </c>
      <c r="P6" s="37">
        <v>14</v>
      </c>
      <c r="Q6" s="75">
        <v>15</v>
      </c>
      <c r="R6" s="37">
        <v>16</v>
      </c>
    </row>
    <row r="7" spans="1:20">
      <c r="A7" s="38"/>
      <c r="B7" s="39" t="s">
        <v>6</v>
      </c>
      <c r="C7" s="82">
        <v>104743463</v>
      </c>
      <c r="D7" s="82">
        <v>2897289</v>
      </c>
      <c r="E7" s="82">
        <v>0</v>
      </c>
      <c r="F7" s="82">
        <v>314339</v>
      </c>
      <c r="G7" s="82">
        <v>28698</v>
      </c>
      <c r="H7" s="82">
        <v>5259045</v>
      </c>
      <c r="I7" s="82">
        <v>39903367</v>
      </c>
      <c r="J7" s="82">
        <v>56340725</v>
      </c>
      <c r="K7" s="82">
        <v>809519792</v>
      </c>
      <c r="L7" s="82">
        <v>625437413</v>
      </c>
      <c r="M7" s="82">
        <v>470907</v>
      </c>
      <c r="N7" s="82">
        <v>3847489</v>
      </c>
      <c r="O7" s="82">
        <v>785486</v>
      </c>
      <c r="P7" s="82">
        <v>107059581</v>
      </c>
      <c r="Q7" s="82">
        <v>39571443</v>
      </c>
      <c r="R7" s="82">
        <v>32347473</v>
      </c>
      <c r="T7" s="71">
        <f>C7+K7</f>
        <v>914263255</v>
      </c>
    </row>
    <row r="8" spans="1:20">
      <c r="T8" s="71">
        <f>'02'!D9</f>
        <v>3121475277</v>
      </c>
    </row>
    <row r="9" spans="1:20" s="71" customFormat="1">
      <c r="T9" s="71">
        <f>T7+T8</f>
        <v>4035738532</v>
      </c>
    </row>
    <row r="11" spans="1:20">
      <c r="T11" s="71">
        <v>4035738532</v>
      </c>
    </row>
    <row r="13" spans="1:20">
      <c r="T13" s="71">
        <f>T9-T11</f>
        <v>0</v>
      </c>
    </row>
  </sheetData>
  <sheetProtection formatCells="0" formatColumns="0" formatRows="0" insertColumns="0" insertRows="0"/>
  <mergeCells count="10">
    <mergeCell ref="A1:R1"/>
    <mergeCell ref="A2:R2"/>
    <mergeCell ref="O3:R3"/>
    <mergeCell ref="A4:A5"/>
    <mergeCell ref="B4:B5"/>
    <mergeCell ref="C4:C5"/>
    <mergeCell ref="D4:J4"/>
    <mergeCell ref="K4:K5"/>
    <mergeCell ref="L4:R4"/>
    <mergeCell ref="C3:J3"/>
  </mergeCells>
  <pageMargins left="0.4" right="0.36" top="0.45" bottom="0.49"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50"/>
  <sheetViews>
    <sheetView view="pageBreakPreview" zoomScale="85" zoomScaleNormal="100" zoomScaleSheetLayoutView="85" workbookViewId="0">
      <selection activeCell="P9" sqref="P9:R9"/>
    </sheetView>
  </sheetViews>
  <sheetFormatPr defaultColWidth="9" defaultRowHeight="15.75"/>
  <cols>
    <col min="1" max="1" width="4.125" style="83" customWidth="1"/>
    <col min="2" max="2" width="21.375" style="83" customWidth="1"/>
    <col min="3" max="3" width="6.625" style="83" customWidth="1"/>
    <col min="4" max="4" width="7.625" style="83" customWidth="1"/>
    <col min="5" max="5" width="10.625" style="83" customWidth="1"/>
    <col min="6" max="6" width="6.5" style="83" customWidth="1"/>
    <col min="7" max="7" width="5.625" style="83" customWidth="1"/>
    <col min="8" max="8" width="6.625" style="83" customWidth="1"/>
    <col min="9" max="9" width="7.625" style="83" customWidth="1"/>
    <col min="10" max="10" width="8" style="83" customWidth="1"/>
    <col min="11" max="11" width="6.625" style="83" customWidth="1"/>
    <col min="12" max="12" width="7.125" style="83" customWidth="1"/>
    <col min="13" max="14" width="6.375" style="83" customWidth="1"/>
    <col min="15" max="15" width="8.5" style="87" customWidth="1"/>
    <col min="16" max="16" width="8.625" style="87" customWidth="1"/>
    <col min="17" max="17" width="8.125" style="87" customWidth="1"/>
    <col min="18" max="18" width="7.125" style="87" customWidth="1"/>
    <col min="19" max="19" width="7" style="87" customWidth="1"/>
    <col min="20" max="20" width="8.375" style="87" customWidth="1"/>
    <col min="21" max="21" width="7.625" style="87" customWidth="1"/>
    <col min="22" max="16384" width="9" style="83"/>
  </cols>
  <sheetData>
    <row r="1" spans="1:28" ht="65.25" customHeight="1">
      <c r="A1" s="434" t="s">
        <v>317</v>
      </c>
      <c r="B1" s="434"/>
      <c r="C1" s="434"/>
      <c r="D1" s="434"/>
      <c r="E1" s="431" t="s">
        <v>484</v>
      </c>
      <c r="F1" s="431"/>
      <c r="G1" s="431"/>
      <c r="H1" s="431"/>
      <c r="I1" s="431"/>
      <c r="J1" s="431"/>
      <c r="K1" s="431"/>
      <c r="L1" s="431"/>
      <c r="M1" s="431"/>
      <c r="N1" s="431"/>
      <c r="O1" s="431"/>
      <c r="P1" s="432" t="str">
        <f>TT!C2</f>
        <v xml:space="preserve">Đơn vị, người báo cáo: 
Đơn vị nhận báo cáo: </v>
      </c>
      <c r="Q1" s="432"/>
      <c r="R1" s="432"/>
      <c r="S1" s="432"/>
      <c r="T1" s="432"/>
      <c r="U1" s="432"/>
    </row>
    <row r="2" spans="1:28" ht="15.75" customHeight="1">
      <c r="B2" s="84"/>
      <c r="C2" s="84"/>
      <c r="D2" s="84"/>
      <c r="J2" s="85"/>
      <c r="K2" s="86"/>
      <c r="L2" s="86"/>
      <c r="M2" s="86"/>
      <c r="N2" s="86"/>
      <c r="P2" s="433" t="s">
        <v>83</v>
      </c>
      <c r="Q2" s="433"/>
      <c r="R2" s="433"/>
      <c r="S2" s="433"/>
      <c r="T2" s="433"/>
      <c r="U2" s="433"/>
      <c r="W2" s="441" t="s">
        <v>399</v>
      </c>
      <c r="X2" s="441"/>
      <c r="Y2" s="441"/>
      <c r="Z2" s="441"/>
      <c r="AA2" s="441"/>
      <c r="AB2" s="441"/>
    </row>
    <row r="3" spans="1:28" s="88" customFormat="1" ht="15.75" customHeight="1">
      <c r="A3" s="436" t="s">
        <v>78</v>
      </c>
      <c r="B3" s="436" t="s">
        <v>79</v>
      </c>
      <c r="C3" s="436" t="s">
        <v>327</v>
      </c>
      <c r="D3" s="410" t="s">
        <v>77</v>
      </c>
      <c r="E3" s="409" t="s">
        <v>4</v>
      </c>
      <c r="F3" s="409"/>
      <c r="G3" s="409" t="s">
        <v>287</v>
      </c>
      <c r="H3" s="409" t="s">
        <v>169</v>
      </c>
      <c r="I3" s="409" t="s">
        <v>29</v>
      </c>
      <c r="J3" s="404" t="s">
        <v>4</v>
      </c>
      <c r="K3" s="419"/>
      <c r="L3" s="419"/>
      <c r="M3" s="419"/>
      <c r="N3" s="419"/>
      <c r="O3" s="419"/>
      <c r="P3" s="419"/>
      <c r="Q3" s="419"/>
      <c r="R3" s="419"/>
      <c r="S3" s="413"/>
      <c r="T3" s="406" t="s">
        <v>294</v>
      </c>
      <c r="U3" s="404" t="s">
        <v>81</v>
      </c>
      <c r="W3" s="409" t="s">
        <v>410</v>
      </c>
      <c r="X3" s="409" t="s">
        <v>411</v>
      </c>
      <c r="Y3" s="409" t="s">
        <v>412</v>
      </c>
      <c r="Z3" s="409" t="s">
        <v>413</v>
      </c>
      <c r="AA3" s="409" t="s">
        <v>414</v>
      </c>
      <c r="AB3" s="409" t="s">
        <v>415</v>
      </c>
    </row>
    <row r="4" spans="1:28" s="88" customFormat="1" ht="15.75" customHeight="1">
      <c r="A4" s="437"/>
      <c r="B4" s="437"/>
      <c r="C4" s="437"/>
      <c r="D4" s="411"/>
      <c r="E4" s="435" t="s">
        <v>296</v>
      </c>
      <c r="F4" s="409" t="s">
        <v>41</v>
      </c>
      <c r="G4" s="409"/>
      <c r="H4" s="409"/>
      <c r="I4" s="409"/>
      <c r="J4" s="409" t="s">
        <v>40</v>
      </c>
      <c r="K4" s="409" t="s">
        <v>4</v>
      </c>
      <c r="L4" s="409"/>
      <c r="M4" s="409"/>
      <c r="N4" s="409"/>
      <c r="O4" s="409"/>
      <c r="P4" s="409" t="s">
        <v>286</v>
      </c>
      <c r="Q4" s="410" t="s">
        <v>288</v>
      </c>
      <c r="R4" s="409" t="s">
        <v>289</v>
      </c>
      <c r="S4" s="409" t="s">
        <v>35</v>
      </c>
      <c r="T4" s="407"/>
      <c r="U4" s="405"/>
      <c r="W4" s="409"/>
      <c r="X4" s="409"/>
      <c r="Y4" s="409"/>
      <c r="Z4" s="409"/>
      <c r="AA4" s="409"/>
      <c r="AB4" s="409"/>
    </row>
    <row r="5" spans="1:28" s="88" customFormat="1" ht="15.75" customHeight="1">
      <c r="A5" s="437"/>
      <c r="B5" s="437"/>
      <c r="C5" s="437"/>
      <c r="D5" s="411"/>
      <c r="E5" s="435"/>
      <c r="F5" s="409"/>
      <c r="G5" s="409"/>
      <c r="H5" s="409"/>
      <c r="I5" s="409"/>
      <c r="J5" s="409"/>
      <c r="K5" s="409" t="s">
        <v>65</v>
      </c>
      <c r="L5" s="416" t="s">
        <v>4</v>
      </c>
      <c r="M5" s="417"/>
      <c r="N5" s="409" t="s">
        <v>32</v>
      </c>
      <c r="O5" s="413" t="s">
        <v>291</v>
      </c>
      <c r="P5" s="409"/>
      <c r="Q5" s="411"/>
      <c r="R5" s="409"/>
      <c r="S5" s="409"/>
      <c r="T5" s="407"/>
      <c r="U5" s="405"/>
      <c r="W5" s="409"/>
      <c r="X5" s="409"/>
      <c r="Y5" s="409"/>
      <c r="Z5" s="409"/>
      <c r="AA5" s="409"/>
      <c r="AB5" s="409"/>
    </row>
    <row r="6" spans="1:28" s="88" customFormat="1" ht="15.75" customHeight="1">
      <c r="A6" s="437"/>
      <c r="B6" s="437"/>
      <c r="C6" s="437"/>
      <c r="D6" s="411"/>
      <c r="E6" s="435"/>
      <c r="F6" s="409"/>
      <c r="G6" s="409"/>
      <c r="H6" s="409"/>
      <c r="I6" s="409"/>
      <c r="J6" s="409"/>
      <c r="K6" s="409"/>
      <c r="L6" s="410" t="s">
        <v>30</v>
      </c>
      <c r="M6" s="404" t="s">
        <v>290</v>
      </c>
      <c r="N6" s="409"/>
      <c r="O6" s="414"/>
      <c r="P6" s="409"/>
      <c r="Q6" s="411"/>
      <c r="R6" s="409"/>
      <c r="S6" s="409"/>
      <c r="T6" s="407"/>
      <c r="U6" s="405"/>
      <c r="W6" s="409"/>
      <c r="X6" s="409"/>
      <c r="Y6" s="409"/>
      <c r="Z6" s="409"/>
      <c r="AA6" s="409"/>
      <c r="AB6" s="409"/>
    </row>
    <row r="7" spans="1:28" s="88" customFormat="1" ht="75" customHeight="1">
      <c r="A7" s="438"/>
      <c r="B7" s="438"/>
      <c r="C7" s="438"/>
      <c r="D7" s="412"/>
      <c r="E7" s="435"/>
      <c r="F7" s="409"/>
      <c r="G7" s="409"/>
      <c r="H7" s="409"/>
      <c r="I7" s="409"/>
      <c r="J7" s="409"/>
      <c r="K7" s="409"/>
      <c r="L7" s="412"/>
      <c r="M7" s="418"/>
      <c r="N7" s="409"/>
      <c r="O7" s="415"/>
      <c r="P7" s="409"/>
      <c r="Q7" s="412"/>
      <c r="R7" s="409"/>
      <c r="S7" s="409"/>
      <c r="T7" s="408"/>
      <c r="U7" s="405"/>
      <c r="W7" s="409"/>
      <c r="X7" s="409"/>
      <c r="Y7" s="409"/>
      <c r="Z7" s="409"/>
      <c r="AA7" s="409"/>
      <c r="AB7" s="409"/>
    </row>
    <row r="8" spans="1:28" ht="14.25" customHeight="1">
      <c r="A8" s="423" t="s">
        <v>3</v>
      </c>
      <c r="B8" s="424"/>
      <c r="C8" s="89">
        <v>1</v>
      </c>
      <c r="D8" s="89">
        <v>2</v>
      </c>
      <c r="E8" s="89">
        <v>3</v>
      </c>
      <c r="F8" s="89">
        <v>4</v>
      </c>
      <c r="G8" s="89">
        <v>5</v>
      </c>
      <c r="H8" s="89">
        <v>6</v>
      </c>
      <c r="I8" s="89">
        <v>7</v>
      </c>
      <c r="J8" s="89">
        <v>8</v>
      </c>
      <c r="K8" s="89">
        <v>9</v>
      </c>
      <c r="L8" s="89">
        <v>10</v>
      </c>
      <c r="M8" s="89">
        <v>11</v>
      </c>
      <c r="N8" s="89">
        <v>12</v>
      </c>
      <c r="O8" s="89">
        <v>13</v>
      </c>
      <c r="P8" s="89">
        <v>14</v>
      </c>
      <c r="Q8" s="89">
        <v>15</v>
      </c>
      <c r="R8" s="89">
        <v>16</v>
      </c>
      <c r="S8" s="89">
        <v>17</v>
      </c>
      <c r="T8" s="89">
        <v>18</v>
      </c>
      <c r="U8" s="89">
        <v>19</v>
      </c>
    </row>
    <row r="9" spans="1:28">
      <c r="A9" s="90" t="s">
        <v>3</v>
      </c>
      <c r="B9" s="91" t="s">
        <v>5</v>
      </c>
      <c r="C9" s="54">
        <v>4529</v>
      </c>
      <c r="D9" s="54">
        <v>13987</v>
      </c>
      <c r="E9" s="54">
        <v>7693</v>
      </c>
      <c r="F9" s="54">
        <v>6294</v>
      </c>
      <c r="G9" s="54">
        <v>20</v>
      </c>
      <c r="H9" s="54">
        <v>14</v>
      </c>
      <c r="I9" s="54">
        <v>13953</v>
      </c>
      <c r="J9" s="54">
        <v>9562</v>
      </c>
      <c r="K9" s="54">
        <v>4985</v>
      </c>
      <c r="L9" s="54">
        <v>4907</v>
      </c>
      <c r="M9" s="54">
        <v>78</v>
      </c>
      <c r="N9" s="54">
        <v>4572</v>
      </c>
      <c r="O9" s="54">
        <v>5</v>
      </c>
      <c r="P9" s="54">
        <v>4086</v>
      </c>
      <c r="Q9" s="54">
        <v>151</v>
      </c>
      <c r="R9" s="54">
        <v>2</v>
      </c>
      <c r="S9" s="54">
        <v>152</v>
      </c>
      <c r="T9" s="54">
        <v>8968</v>
      </c>
      <c r="U9" s="92">
        <v>0.52133444886007108</v>
      </c>
      <c r="W9" s="93">
        <f>D9-E9-F9</f>
        <v>0</v>
      </c>
      <c r="X9" s="93">
        <f>D9-G9-H9-I9</f>
        <v>0</v>
      </c>
      <c r="Y9" s="93">
        <f>I9-J9-P9-Q9-R9-S9</f>
        <v>0</v>
      </c>
      <c r="Z9" s="93">
        <f>J9-K9-N9-O9</f>
        <v>0</v>
      </c>
      <c r="AA9" s="93">
        <f>K9-L9-M9</f>
        <v>0</v>
      </c>
      <c r="AB9" s="93">
        <f>T9-N9-O9-P9-Q9-R9-S9</f>
        <v>0</v>
      </c>
    </row>
    <row r="10" spans="1:28" s="84" customFormat="1">
      <c r="A10" s="94" t="s">
        <v>0</v>
      </c>
      <c r="B10" s="95" t="s">
        <v>60</v>
      </c>
      <c r="C10" s="284"/>
      <c r="D10" s="284">
        <v>9749</v>
      </c>
      <c r="E10" s="284">
        <v>4567</v>
      </c>
      <c r="F10" s="284">
        <v>5182</v>
      </c>
      <c r="G10" s="284">
        <v>10</v>
      </c>
      <c r="H10" s="284">
        <v>7</v>
      </c>
      <c r="I10" s="284">
        <v>9732</v>
      </c>
      <c r="J10" s="284">
        <v>7003</v>
      </c>
      <c r="K10" s="284">
        <v>4462</v>
      </c>
      <c r="L10" s="284">
        <v>4450</v>
      </c>
      <c r="M10" s="284">
        <v>12</v>
      </c>
      <c r="N10" s="284">
        <v>2541</v>
      </c>
      <c r="O10" s="285">
        <v>0</v>
      </c>
      <c r="P10" s="284">
        <v>2609</v>
      </c>
      <c r="Q10" s="284">
        <v>59</v>
      </c>
      <c r="R10" s="284">
        <v>1</v>
      </c>
      <c r="S10" s="284">
        <v>60</v>
      </c>
      <c r="T10" s="284">
        <v>5270</v>
      </c>
      <c r="U10" s="286">
        <v>0.63715550478366412</v>
      </c>
      <c r="W10" s="287">
        <f t="shared" ref="W10:W25" si="0">D10-E10-F10</f>
        <v>0</v>
      </c>
      <c r="X10" s="287">
        <f t="shared" ref="X10:X25" si="1">D10-G10-H10-I10</f>
        <v>0</v>
      </c>
      <c r="Y10" s="287">
        <f t="shared" ref="Y10:Y25" si="2">I10-J10-P10-Q10-R10-S10</f>
        <v>0</v>
      </c>
      <c r="Z10" s="287">
        <f t="shared" ref="Z10:Z25" si="3">J10-K10-N10-O10</f>
        <v>0</v>
      </c>
      <c r="AA10" s="287">
        <f t="shared" ref="AA10:AA25" si="4">K10-L10-M10</f>
        <v>0</v>
      </c>
      <c r="AB10" s="287">
        <f t="shared" ref="AB10:AB25" si="5">T10-N10-O10-P10-Q10-R10-S10</f>
        <v>0</v>
      </c>
    </row>
    <row r="11" spans="1:28">
      <c r="A11" s="97">
        <v>1</v>
      </c>
      <c r="B11" s="57" t="s">
        <v>26</v>
      </c>
      <c r="C11" s="53"/>
      <c r="D11" s="54">
        <v>445</v>
      </c>
      <c r="E11" s="52">
        <v>251</v>
      </c>
      <c r="F11" s="53">
        <v>194</v>
      </c>
      <c r="G11" s="53">
        <v>0</v>
      </c>
      <c r="H11" s="53">
        <v>0</v>
      </c>
      <c r="I11" s="54">
        <v>445</v>
      </c>
      <c r="J11" s="54">
        <v>318</v>
      </c>
      <c r="K11" s="54">
        <v>159</v>
      </c>
      <c r="L11" s="53">
        <v>158</v>
      </c>
      <c r="M11" s="53">
        <v>1</v>
      </c>
      <c r="N11" s="53">
        <v>159</v>
      </c>
      <c r="O11" s="98"/>
      <c r="P11" s="53">
        <v>117</v>
      </c>
      <c r="Q11" s="53">
        <v>2</v>
      </c>
      <c r="R11" s="53">
        <v>0</v>
      </c>
      <c r="S11" s="53">
        <v>8</v>
      </c>
      <c r="T11" s="54">
        <v>286</v>
      </c>
      <c r="U11" s="92">
        <v>0.5</v>
      </c>
      <c r="W11" s="93">
        <f t="shared" si="0"/>
        <v>0</v>
      </c>
      <c r="X11" s="93">
        <f t="shared" si="1"/>
        <v>0</v>
      </c>
      <c r="Y11" s="93">
        <f t="shared" si="2"/>
        <v>0</v>
      </c>
      <c r="Z11" s="93">
        <f t="shared" si="3"/>
        <v>0</v>
      </c>
      <c r="AA11" s="93">
        <f t="shared" si="4"/>
        <v>0</v>
      </c>
      <c r="AB11" s="93">
        <f t="shared" si="5"/>
        <v>0</v>
      </c>
    </row>
    <row r="12" spans="1:28">
      <c r="A12" s="97">
        <v>2</v>
      </c>
      <c r="B12" s="99" t="s">
        <v>28</v>
      </c>
      <c r="C12" s="53"/>
      <c r="D12" s="54">
        <v>4</v>
      </c>
      <c r="E12" s="52">
        <v>4</v>
      </c>
      <c r="F12" s="53">
        <v>0</v>
      </c>
      <c r="G12" s="53">
        <v>0</v>
      </c>
      <c r="H12" s="53">
        <v>0</v>
      </c>
      <c r="I12" s="54">
        <v>4</v>
      </c>
      <c r="J12" s="54">
        <v>4</v>
      </c>
      <c r="K12" s="54">
        <v>2</v>
      </c>
      <c r="L12" s="53">
        <v>2</v>
      </c>
      <c r="M12" s="53">
        <v>0</v>
      </c>
      <c r="N12" s="53">
        <v>2</v>
      </c>
      <c r="O12" s="98"/>
      <c r="P12" s="53">
        <v>0</v>
      </c>
      <c r="Q12" s="53">
        <v>0</v>
      </c>
      <c r="R12" s="53">
        <v>0</v>
      </c>
      <c r="S12" s="53">
        <v>0</v>
      </c>
      <c r="T12" s="54">
        <v>2</v>
      </c>
      <c r="U12" s="92">
        <v>0.5</v>
      </c>
      <c r="W12" s="93">
        <f t="shared" si="0"/>
        <v>0</v>
      </c>
      <c r="X12" s="93">
        <f t="shared" si="1"/>
        <v>0</v>
      </c>
      <c r="Y12" s="93">
        <f t="shared" si="2"/>
        <v>0</v>
      </c>
      <c r="Z12" s="93">
        <f t="shared" si="3"/>
        <v>0</v>
      </c>
      <c r="AA12" s="93">
        <f t="shared" si="4"/>
        <v>0</v>
      </c>
      <c r="AB12" s="93">
        <f t="shared" si="5"/>
        <v>0</v>
      </c>
    </row>
    <row r="13" spans="1:28">
      <c r="A13" s="97">
        <v>3</v>
      </c>
      <c r="B13" s="99" t="s">
        <v>25</v>
      </c>
      <c r="C13" s="53"/>
      <c r="D13" s="54">
        <v>2194</v>
      </c>
      <c r="E13" s="52">
        <v>137</v>
      </c>
      <c r="F13" s="53">
        <v>2057</v>
      </c>
      <c r="G13" s="53">
        <v>0</v>
      </c>
      <c r="H13" s="53">
        <v>3</v>
      </c>
      <c r="I13" s="54">
        <v>2191</v>
      </c>
      <c r="J13" s="54">
        <v>2139</v>
      </c>
      <c r="K13" s="54">
        <v>1914</v>
      </c>
      <c r="L13" s="53">
        <v>1914</v>
      </c>
      <c r="M13" s="53">
        <v>0</v>
      </c>
      <c r="N13" s="53">
        <v>225</v>
      </c>
      <c r="O13" s="98"/>
      <c r="P13" s="53">
        <v>50</v>
      </c>
      <c r="Q13" s="53">
        <v>1</v>
      </c>
      <c r="R13" s="53">
        <v>0</v>
      </c>
      <c r="S13" s="53">
        <v>1</v>
      </c>
      <c r="T13" s="54">
        <v>277</v>
      </c>
      <c r="U13" s="92">
        <v>0.8948106591865358</v>
      </c>
      <c r="W13" s="93">
        <f t="shared" si="0"/>
        <v>0</v>
      </c>
      <c r="X13" s="93">
        <f t="shared" si="1"/>
        <v>0</v>
      </c>
      <c r="Y13" s="93">
        <f t="shared" si="2"/>
        <v>0</v>
      </c>
      <c r="Z13" s="93">
        <f t="shared" si="3"/>
        <v>0</v>
      </c>
      <c r="AA13" s="93">
        <f t="shared" si="4"/>
        <v>0</v>
      </c>
      <c r="AB13" s="93">
        <f t="shared" si="5"/>
        <v>0</v>
      </c>
    </row>
    <row r="14" spans="1:28">
      <c r="A14" s="97">
        <v>4</v>
      </c>
      <c r="B14" s="99" t="s">
        <v>27</v>
      </c>
      <c r="C14" s="53"/>
      <c r="D14" s="54">
        <v>11</v>
      </c>
      <c r="E14" s="52">
        <v>4</v>
      </c>
      <c r="F14" s="53">
        <v>7</v>
      </c>
      <c r="G14" s="53">
        <v>0</v>
      </c>
      <c r="H14" s="53">
        <v>0</v>
      </c>
      <c r="I14" s="54">
        <v>11</v>
      </c>
      <c r="J14" s="54">
        <v>9</v>
      </c>
      <c r="K14" s="54">
        <v>7</v>
      </c>
      <c r="L14" s="53">
        <v>7</v>
      </c>
      <c r="M14" s="53">
        <v>0</v>
      </c>
      <c r="N14" s="53">
        <v>2</v>
      </c>
      <c r="O14" s="98"/>
      <c r="P14" s="53">
        <v>2</v>
      </c>
      <c r="Q14" s="53">
        <v>0</v>
      </c>
      <c r="R14" s="53">
        <v>0</v>
      </c>
      <c r="S14" s="53">
        <v>0</v>
      </c>
      <c r="T14" s="54">
        <v>4</v>
      </c>
      <c r="U14" s="92">
        <v>0.77777777777777779</v>
      </c>
      <c r="W14" s="93">
        <f t="shared" si="0"/>
        <v>0</v>
      </c>
      <c r="X14" s="93">
        <f t="shared" si="1"/>
        <v>0</v>
      </c>
      <c r="Y14" s="93">
        <f t="shared" si="2"/>
        <v>0</v>
      </c>
      <c r="Z14" s="93">
        <f t="shared" si="3"/>
        <v>0</v>
      </c>
      <c r="AA14" s="93">
        <f t="shared" si="4"/>
        <v>0</v>
      </c>
      <c r="AB14" s="93">
        <f t="shared" si="5"/>
        <v>0</v>
      </c>
    </row>
    <row r="15" spans="1:28">
      <c r="A15" s="97">
        <v>5</v>
      </c>
      <c r="B15" s="99" t="s">
        <v>24</v>
      </c>
      <c r="C15" s="53"/>
      <c r="D15" s="54">
        <v>2841</v>
      </c>
      <c r="E15" s="52">
        <v>1260</v>
      </c>
      <c r="F15" s="53">
        <v>1581</v>
      </c>
      <c r="G15" s="53">
        <v>4</v>
      </c>
      <c r="H15" s="53">
        <v>1</v>
      </c>
      <c r="I15" s="54">
        <v>2836</v>
      </c>
      <c r="J15" s="54">
        <v>2226</v>
      </c>
      <c r="K15" s="54">
        <v>1277</v>
      </c>
      <c r="L15" s="53">
        <v>1274</v>
      </c>
      <c r="M15" s="53">
        <v>3</v>
      </c>
      <c r="N15" s="53">
        <v>949</v>
      </c>
      <c r="O15" s="98"/>
      <c r="P15" s="53">
        <v>532</v>
      </c>
      <c r="Q15" s="53">
        <v>54</v>
      </c>
      <c r="R15" s="53">
        <v>1</v>
      </c>
      <c r="S15" s="53">
        <v>23</v>
      </c>
      <c r="T15" s="54">
        <v>1559</v>
      </c>
      <c r="U15" s="92">
        <v>0.57367475292003589</v>
      </c>
      <c r="W15" s="93">
        <f t="shared" si="0"/>
        <v>0</v>
      </c>
      <c r="X15" s="93">
        <f t="shared" si="1"/>
        <v>0</v>
      </c>
      <c r="Y15" s="93">
        <f t="shared" si="2"/>
        <v>0</v>
      </c>
      <c r="Z15" s="93">
        <f t="shared" si="3"/>
        <v>0</v>
      </c>
      <c r="AA15" s="93">
        <f t="shared" si="4"/>
        <v>0</v>
      </c>
      <c r="AB15" s="93">
        <f t="shared" si="5"/>
        <v>0</v>
      </c>
    </row>
    <row r="16" spans="1:28" ht="24.75">
      <c r="A16" s="97">
        <v>6</v>
      </c>
      <c r="B16" s="100" t="s">
        <v>263</v>
      </c>
      <c r="C16" s="53"/>
      <c r="D16" s="54">
        <v>381</v>
      </c>
      <c r="E16" s="52">
        <v>316</v>
      </c>
      <c r="F16" s="53">
        <v>65</v>
      </c>
      <c r="G16" s="53">
        <v>1</v>
      </c>
      <c r="H16" s="53">
        <v>0</v>
      </c>
      <c r="I16" s="54">
        <v>380</v>
      </c>
      <c r="J16" s="54">
        <v>200</v>
      </c>
      <c r="K16" s="54">
        <v>58</v>
      </c>
      <c r="L16" s="53">
        <v>58</v>
      </c>
      <c r="M16" s="53">
        <v>0</v>
      </c>
      <c r="N16" s="53">
        <v>142</v>
      </c>
      <c r="O16" s="98">
        <v>0</v>
      </c>
      <c r="P16" s="53">
        <v>179</v>
      </c>
      <c r="Q16" s="53">
        <v>1</v>
      </c>
      <c r="R16" s="53">
        <v>0</v>
      </c>
      <c r="S16" s="53">
        <v>0</v>
      </c>
      <c r="T16" s="54">
        <v>322</v>
      </c>
      <c r="U16" s="92">
        <v>0.28999999999999998</v>
      </c>
      <c r="W16" s="93">
        <f t="shared" si="0"/>
        <v>0</v>
      </c>
      <c r="X16" s="93">
        <f t="shared" si="1"/>
        <v>0</v>
      </c>
      <c r="Y16" s="93">
        <f t="shared" si="2"/>
        <v>0</v>
      </c>
      <c r="Z16" s="93">
        <f t="shared" si="3"/>
        <v>0</v>
      </c>
      <c r="AA16" s="93">
        <f t="shared" si="4"/>
        <v>0</v>
      </c>
      <c r="AB16" s="93">
        <f t="shared" si="5"/>
        <v>0</v>
      </c>
    </row>
    <row r="17" spans="1:28">
      <c r="A17" s="97">
        <v>7</v>
      </c>
      <c r="B17" s="99" t="s">
        <v>254</v>
      </c>
      <c r="C17" s="53"/>
      <c r="D17" s="54">
        <v>3873</v>
      </c>
      <c r="E17" s="52">
        <v>2595</v>
      </c>
      <c r="F17" s="53">
        <v>1278</v>
      </c>
      <c r="G17" s="53">
        <v>5</v>
      </c>
      <c r="H17" s="53">
        <v>3</v>
      </c>
      <c r="I17" s="54">
        <v>3865</v>
      </c>
      <c r="J17" s="54">
        <v>2107</v>
      </c>
      <c r="K17" s="54">
        <v>1045</v>
      </c>
      <c r="L17" s="53">
        <v>1037</v>
      </c>
      <c r="M17" s="53">
        <v>8</v>
      </c>
      <c r="N17" s="53">
        <v>1062</v>
      </c>
      <c r="O17" s="98"/>
      <c r="P17" s="53">
        <v>1729</v>
      </c>
      <c r="Q17" s="53">
        <v>1</v>
      </c>
      <c r="R17" s="53">
        <v>0</v>
      </c>
      <c r="S17" s="53">
        <v>28</v>
      </c>
      <c r="T17" s="54">
        <v>2820</v>
      </c>
      <c r="U17" s="92">
        <v>0.49596582819174179</v>
      </c>
      <c r="W17" s="93">
        <f t="shared" si="0"/>
        <v>0</v>
      </c>
      <c r="X17" s="93">
        <f t="shared" si="1"/>
        <v>0</v>
      </c>
      <c r="Y17" s="93">
        <f t="shared" si="2"/>
        <v>0</v>
      </c>
      <c r="Z17" s="93">
        <f t="shared" si="3"/>
        <v>0</v>
      </c>
      <c r="AA17" s="93">
        <f t="shared" si="4"/>
        <v>0</v>
      </c>
      <c r="AB17" s="93">
        <f t="shared" si="5"/>
        <v>0</v>
      </c>
    </row>
    <row r="18" spans="1:28">
      <c r="A18" s="94" t="s">
        <v>1</v>
      </c>
      <c r="B18" s="95" t="s">
        <v>61</v>
      </c>
      <c r="C18" s="54"/>
      <c r="D18" s="54">
        <v>4238</v>
      </c>
      <c r="E18" s="54">
        <v>3126</v>
      </c>
      <c r="F18" s="54">
        <v>1112</v>
      </c>
      <c r="G18" s="54">
        <v>10</v>
      </c>
      <c r="H18" s="54">
        <v>7</v>
      </c>
      <c r="I18" s="54">
        <v>4221</v>
      </c>
      <c r="J18" s="54">
        <v>2559</v>
      </c>
      <c r="K18" s="54">
        <v>523</v>
      </c>
      <c r="L18" s="54">
        <v>457</v>
      </c>
      <c r="M18" s="54">
        <v>66</v>
      </c>
      <c r="N18" s="54">
        <v>2031</v>
      </c>
      <c r="O18" s="54">
        <v>5</v>
      </c>
      <c r="P18" s="54">
        <v>1477</v>
      </c>
      <c r="Q18" s="54">
        <v>92</v>
      </c>
      <c r="R18" s="54">
        <v>1</v>
      </c>
      <c r="S18" s="54">
        <v>92</v>
      </c>
      <c r="T18" s="54">
        <v>3698</v>
      </c>
      <c r="U18" s="92">
        <v>0.20437670965220789</v>
      </c>
      <c r="W18" s="93">
        <f t="shared" si="0"/>
        <v>0</v>
      </c>
      <c r="X18" s="93">
        <f t="shared" si="1"/>
        <v>0</v>
      </c>
      <c r="Y18" s="93">
        <f t="shared" si="2"/>
        <v>0</v>
      </c>
      <c r="Z18" s="93">
        <f t="shared" si="3"/>
        <v>0</v>
      </c>
      <c r="AA18" s="93">
        <f t="shared" si="4"/>
        <v>0</v>
      </c>
      <c r="AB18" s="93">
        <f t="shared" si="5"/>
        <v>0</v>
      </c>
    </row>
    <row r="19" spans="1:28">
      <c r="A19" s="97">
        <v>1</v>
      </c>
      <c r="B19" s="57" t="s">
        <v>26</v>
      </c>
      <c r="C19" s="53"/>
      <c r="D19" s="54">
        <v>555</v>
      </c>
      <c r="E19" s="52">
        <v>433</v>
      </c>
      <c r="F19" s="53">
        <v>122</v>
      </c>
      <c r="G19" s="53">
        <v>0</v>
      </c>
      <c r="H19" s="53">
        <v>1</v>
      </c>
      <c r="I19" s="54">
        <v>554</v>
      </c>
      <c r="J19" s="54">
        <v>312</v>
      </c>
      <c r="K19" s="54">
        <v>48</v>
      </c>
      <c r="L19" s="53">
        <v>42</v>
      </c>
      <c r="M19" s="53">
        <v>6</v>
      </c>
      <c r="N19" s="53">
        <v>264</v>
      </c>
      <c r="O19" s="53">
        <v>0</v>
      </c>
      <c r="P19" s="53">
        <v>228</v>
      </c>
      <c r="Q19" s="53">
        <v>4</v>
      </c>
      <c r="R19" s="53">
        <v>0</v>
      </c>
      <c r="S19" s="53">
        <v>10</v>
      </c>
      <c r="T19" s="54">
        <v>506</v>
      </c>
      <c r="U19" s="92">
        <v>0.15384615384615385</v>
      </c>
      <c r="W19" s="93">
        <f t="shared" si="0"/>
        <v>0</v>
      </c>
      <c r="X19" s="93">
        <f t="shared" si="1"/>
        <v>0</v>
      </c>
      <c r="Y19" s="93">
        <f t="shared" si="2"/>
        <v>0</v>
      </c>
      <c r="Z19" s="93">
        <f t="shared" si="3"/>
        <v>0</v>
      </c>
      <c r="AA19" s="93">
        <f t="shared" si="4"/>
        <v>0</v>
      </c>
      <c r="AB19" s="93">
        <f t="shared" si="5"/>
        <v>0</v>
      </c>
    </row>
    <row r="20" spans="1:28">
      <c r="A20" s="97">
        <v>2</v>
      </c>
      <c r="B20" s="99" t="s">
        <v>28</v>
      </c>
      <c r="C20" s="53"/>
      <c r="D20" s="54">
        <v>3</v>
      </c>
      <c r="E20" s="52">
        <v>3</v>
      </c>
      <c r="F20" s="53">
        <v>0</v>
      </c>
      <c r="G20" s="53">
        <v>0</v>
      </c>
      <c r="H20" s="53">
        <v>0</v>
      </c>
      <c r="I20" s="54">
        <v>3</v>
      </c>
      <c r="J20" s="54">
        <v>1</v>
      </c>
      <c r="K20" s="54">
        <v>1</v>
      </c>
      <c r="L20" s="53">
        <v>1</v>
      </c>
      <c r="M20" s="53">
        <v>0</v>
      </c>
      <c r="N20" s="53">
        <v>0</v>
      </c>
      <c r="O20" s="53">
        <v>0</v>
      </c>
      <c r="P20" s="53">
        <v>2</v>
      </c>
      <c r="Q20" s="53">
        <v>0</v>
      </c>
      <c r="R20" s="53">
        <v>0</v>
      </c>
      <c r="S20" s="53">
        <v>0</v>
      </c>
      <c r="T20" s="54">
        <v>2</v>
      </c>
      <c r="U20" s="92">
        <v>1</v>
      </c>
      <c r="W20" s="93">
        <f t="shared" si="0"/>
        <v>0</v>
      </c>
      <c r="X20" s="93">
        <f t="shared" si="1"/>
        <v>0</v>
      </c>
      <c r="Y20" s="93">
        <f t="shared" si="2"/>
        <v>0</v>
      </c>
      <c r="Z20" s="93">
        <f t="shared" si="3"/>
        <v>0</v>
      </c>
      <c r="AA20" s="93">
        <f t="shared" si="4"/>
        <v>0</v>
      </c>
      <c r="AB20" s="93">
        <f t="shared" si="5"/>
        <v>0</v>
      </c>
    </row>
    <row r="21" spans="1:28">
      <c r="A21" s="97">
        <v>3</v>
      </c>
      <c r="B21" s="99" t="s">
        <v>25</v>
      </c>
      <c r="C21" s="53"/>
      <c r="D21" s="54">
        <v>601</v>
      </c>
      <c r="E21" s="52">
        <v>369</v>
      </c>
      <c r="F21" s="53">
        <v>232</v>
      </c>
      <c r="G21" s="53">
        <v>5</v>
      </c>
      <c r="H21" s="53">
        <v>0</v>
      </c>
      <c r="I21" s="54">
        <v>596</v>
      </c>
      <c r="J21" s="54">
        <v>400</v>
      </c>
      <c r="K21" s="54">
        <v>103</v>
      </c>
      <c r="L21" s="53">
        <v>86</v>
      </c>
      <c r="M21" s="53">
        <v>17</v>
      </c>
      <c r="N21" s="53">
        <v>294</v>
      </c>
      <c r="O21" s="53">
        <v>3</v>
      </c>
      <c r="P21" s="53">
        <v>187</v>
      </c>
      <c r="Q21" s="53">
        <v>3</v>
      </c>
      <c r="R21" s="53">
        <v>0</v>
      </c>
      <c r="S21" s="53">
        <v>6</v>
      </c>
      <c r="T21" s="54">
        <v>493</v>
      </c>
      <c r="U21" s="92">
        <v>0.25750000000000001</v>
      </c>
      <c r="W21" s="93">
        <f t="shared" si="0"/>
        <v>0</v>
      </c>
      <c r="X21" s="93">
        <f t="shared" si="1"/>
        <v>0</v>
      </c>
      <c r="Y21" s="93">
        <f t="shared" si="2"/>
        <v>0</v>
      </c>
      <c r="Z21" s="93">
        <f t="shared" si="3"/>
        <v>0</v>
      </c>
      <c r="AA21" s="93">
        <f t="shared" si="4"/>
        <v>0</v>
      </c>
      <c r="AB21" s="93">
        <f t="shared" si="5"/>
        <v>0</v>
      </c>
    </row>
    <row r="22" spans="1:28">
      <c r="A22" s="97">
        <v>4</v>
      </c>
      <c r="B22" s="99" t="s">
        <v>27</v>
      </c>
      <c r="C22" s="53"/>
      <c r="D22" s="54">
        <v>1</v>
      </c>
      <c r="E22" s="52">
        <v>1</v>
      </c>
      <c r="F22" s="53">
        <v>0</v>
      </c>
      <c r="G22" s="53">
        <v>0</v>
      </c>
      <c r="H22" s="53">
        <v>0</v>
      </c>
      <c r="I22" s="54">
        <v>1</v>
      </c>
      <c r="J22" s="54">
        <v>0</v>
      </c>
      <c r="K22" s="54">
        <v>0</v>
      </c>
      <c r="L22" s="53">
        <v>0</v>
      </c>
      <c r="M22" s="53">
        <v>0</v>
      </c>
      <c r="N22" s="53">
        <v>0</v>
      </c>
      <c r="O22" s="53">
        <v>0</v>
      </c>
      <c r="P22" s="53">
        <v>1</v>
      </c>
      <c r="Q22" s="53">
        <v>0</v>
      </c>
      <c r="R22" s="53">
        <v>0</v>
      </c>
      <c r="S22" s="53">
        <v>0</v>
      </c>
      <c r="T22" s="54">
        <v>1</v>
      </c>
      <c r="U22" s="92" t="s">
        <v>443</v>
      </c>
      <c r="W22" s="93">
        <f t="shared" si="0"/>
        <v>0</v>
      </c>
      <c r="X22" s="93">
        <f t="shared" si="1"/>
        <v>0</v>
      </c>
      <c r="Y22" s="93">
        <f t="shared" si="2"/>
        <v>0</v>
      </c>
      <c r="Z22" s="93">
        <f t="shared" si="3"/>
        <v>0</v>
      </c>
      <c r="AA22" s="93">
        <f t="shared" si="4"/>
        <v>0</v>
      </c>
      <c r="AB22" s="93">
        <f t="shared" si="5"/>
        <v>0</v>
      </c>
    </row>
    <row r="23" spans="1:28">
      <c r="A23" s="97">
        <v>5</v>
      </c>
      <c r="B23" s="99" t="s">
        <v>24</v>
      </c>
      <c r="C23" s="53"/>
      <c r="D23" s="54">
        <v>2505</v>
      </c>
      <c r="E23" s="52">
        <v>1867</v>
      </c>
      <c r="F23" s="53">
        <v>638</v>
      </c>
      <c r="G23" s="53">
        <v>4</v>
      </c>
      <c r="H23" s="53">
        <v>5</v>
      </c>
      <c r="I23" s="54">
        <v>2496</v>
      </c>
      <c r="J23" s="54">
        <v>1555</v>
      </c>
      <c r="K23" s="54">
        <v>277</v>
      </c>
      <c r="L23" s="53">
        <v>242</v>
      </c>
      <c r="M23" s="53">
        <v>35</v>
      </c>
      <c r="N23" s="53">
        <v>1276</v>
      </c>
      <c r="O23" s="53">
        <v>2</v>
      </c>
      <c r="P23" s="53">
        <v>782</v>
      </c>
      <c r="Q23" s="53">
        <v>83</v>
      </c>
      <c r="R23" s="53">
        <v>1</v>
      </c>
      <c r="S23" s="53">
        <v>75</v>
      </c>
      <c r="T23" s="54">
        <v>2219</v>
      </c>
      <c r="U23" s="92">
        <v>0.17813504823151124</v>
      </c>
      <c r="W23" s="93">
        <f t="shared" si="0"/>
        <v>0</v>
      </c>
      <c r="X23" s="93">
        <f t="shared" si="1"/>
        <v>0</v>
      </c>
      <c r="Y23" s="93">
        <f t="shared" si="2"/>
        <v>0</v>
      </c>
      <c r="Z23" s="93">
        <f t="shared" si="3"/>
        <v>0</v>
      </c>
      <c r="AA23" s="93">
        <f t="shared" si="4"/>
        <v>0</v>
      </c>
      <c r="AB23" s="93">
        <f t="shared" si="5"/>
        <v>0</v>
      </c>
    </row>
    <row r="24" spans="1:28" ht="24.75">
      <c r="A24" s="97">
        <v>6</v>
      </c>
      <c r="B24" s="100" t="s">
        <v>263</v>
      </c>
      <c r="C24" s="53"/>
      <c r="D24" s="54">
        <v>9</v>
      </c>
      <c r="E24" s="52">
        <v>7</v>
      </c>
      <c r="F24" s="53">
        <v>2</v>
      </c>
      <c r="G24" s="53">
        <v>0</v>
      </c>
      <c r="H24" s="53">
        <v>0</v>
      </c>
      <c r="I24" s="54">
        <v>9</v>
      </c>
      <c r="J24" s="54">
        <v>7</v>
      </c>
      <c r="K24" s="54">
        <v>1</v>
      </c>
      <c r="L24" s="53">
        <v>1</v>
      </c>
      <c r="M24" s="53">
        <v>0</v>
      </c>
      <c r="N24" s="53">
        <v>6</v>
      </c>
      <c r="O24" s="53">
        <v>0</v>
      </c>
      <c r="P24" s="53">
        <v>2</v>
      </c>
      <c r="Q24" s="53">
        <v>0</v>
      </c>
      <c r="R24" s="53">
        <v>0</v>
      </c>
      <c r="S24" s="53"/>
      <c r="T24" s="54">
        <v>8</v>
      </c>
      <c r="U24" s="92">
        <v>0.14285714285714285</v>
      </c>
      <c r="W24" s="93">
        <f t="shared" si="0"/>
        <v>0</v>
      </c>
      <c r="X24" s="93">
        <f t="shared" si="1"/>
        <v>0</v>
      </c>
      <c r="Y24" s="93">
        <f t="shared" si="2"/>
        <v>0</v>
      </c>
      <c r="Z24" s="93">
        <f t="shared" si="3"/>
        <v>0</v>
      </c>
      <c r="AA24" s="93">
        <f t="shared" si="4"/>
        <v>0</v>
      </c>
      <c r="AB24" s="93">
        <f t="shared" si="5"/>
        <v>0</v>
      </c>
    </row>
    <row r="25" spans="1:28">
      <c r="A25" s="97">
        <v>7</v>
      </c>
      <c r="B25" s="99" t="s">
        <v>254</v>
      </c>
      <c r="C25" s="53"/>
      <c r="D25" s="54">
        <v>564</v>
      </c>
      <c r="E25" s="52">
        <v>446</v>
      </c>
      <c r="F25" s="53">
        <v>118</v>
      </c>
      <c r="G25" s="53">
        <v>1</v>
      </c>
      <c r="H25" s="53">
        <v>1</v>
      </c>
      <c r="I25" s="54">
        <v>562</v>
      </c>
      <c r="J25" s="54">
        <v>284</v>
      </c>
      <c r="K25" s="54">
        <v>93</v>
      </c>
      <c r="L25" s="53">
        <v>85</v>
      </c>
      <c r="M25" s="53">
        <v>8</v>
      </c>
      <c r="N25" s="53">
        <v>191</v>
      </c>
      <c r="O25" s="53">
        <v>0</v>
      </c>
      <c r="P25" s="53">
        <v>275</v>
      </c>
      <c r="Q25" s="53">
        <v>2</v>
      </c>
      <c r="R25" s="53">
        <v>0</v>
      </c>
      <c r="S25" s="53">
        <v>1</v>
      </c>
      <c r="T25" s="54">
        <v>469</v>
      </c>
      <c r="U25" s="92">
        <v>0.32746478873239437</v>
      </c>
      <c r="W25" s="93">
        <f t="shared" si="0"/>
        <v>0</v>
      </c>
      <c r="X25" s="93">
        <f t="shared" si="1"/>
        <v>0</v>
      </c>
      <c r="Y25" s="93">
        <f t="shared" si="2"/>
        <v>0</v>
      </c>
      <c r="Z25" s="93">
        <f t="shared" si="3"/>
        <v>0</v>
      </c>
      <c r="AA25" s="93">
        <f t="shared" si="4"/>
        <v>0</v>
      </c>
      <c r="AB25" s="93">
        <f t="shared" si="5"/>
        <v>0</v>
      </c>
    </row>
    <row r="26" spans="1:28">
      <c r="A26" s="101" t="s">
        <v>188</v>
      </c>
      <c r="B26" s="102" t="s">
        <v>184</v>
      </c>
      <c r="C26" s="98"/>
      <c r="D26" s="96"/>
      <c r="E26" s="103"/>
      <c r="F26" s="98"/>
      <c r="G26" s="98"/>
      <c r="H26" s="98"/>
      <c r="I26" s="96"/>
      <c r="J26" s="96"/>
      <c r="K26" s="96"/>
      <c r="L26" s="98"/>
      <c r="M26" s="98"/>
      <c r="N26" s="98"/>
      <c r="O26" s="98"/>
      <c r="P26" s="98"/>
      <c r="Q26" s="98"/>
      <c r="R26" s="98"/>
      <c r="S26" s="98"/>
      <c r="T26" s="96"/>
      <c r="U26" s="98"/>
    </row>
    <row r="27" spans="1:28">
      <c r="A27" s="97">
        <v>1</v>
      </c>
      <c r="B27" s="57" t="s">
        <v>208</v>
      </c>
      <c r="C27" s="98"/>
      <c r="D27" s="96"/>
      <c r="E27" s="103"/>
      <c r="F27" s="98"/>
      <c r="G27" s="53"/>
      <c r="H27" s="98"/>
      <c r="I27" s="96"/>
      <c r="J27" s="96"/>
      <c r="K27" s="96"/>
      <c r="L27" s="53"/>
      <c r="M27" s="98"/>
      <c r="N27" s="98"/>
      <c r="O27" s="98"/>
      <c r="P27" s="98"/>
      <c r="Q27" s="98"/>
      <c r="R27" s="98"/>
      <c r="S27" s="98"/>
      <c r="T27" s="96"/>
      <c r="U27" s="98"/>
    </row>
    <row r="28" spans="1:28" ht="22.5" customHeight="1">
      <c r="A28" s="97">
        <v>2</v>
      </c>
      <c r="B28" s="57" t="s">
        <v>209</v>
      </c>
      <c r="C28" s="98"/>
      <c r="D28" s="96"/>
      <c r="E28" s="103"/>
      <c r="F28" s="53"/>
      <c r="G28" s="98"/>
      <c r="H28" s="98"/>
      <c r="I28" s="96"/>
      <c r="J28" s="96"/>
      <c r="K28" s="96"/>
      <c r="L28" s="53"/>
      <c r="M28" s="98"/>
      <c r="N28" s="98"/>
      <c r="O28" s="98"/>
      <c r="P28" s="98"/>
      <c r="Q28" s="98"/>
      <c r="R28" s="98"/>
      <c r="S28" s="98"/>
      <c r="T28" s="96"/>
      <c r="U28" s="98"/>
    </row>
    <row r="29" spans="1:28" s="106" customFormat="1" ht="21.75" customHeight="1">
      <c r="A29" s="425" t="str">
        <f>TT!C7</f>
        <v>Thanh Hóa, ngày 02 tháng 4 năm 2026</v>
      </c>
      <c r="B29" s="426"/>
      <c r="C29" s="426"/>
      <c r="D29" s="426"/>
      <c r="E29" s="426"/>
      <c r="F29" s="104"/>
      <c r="G29" s="104"/>
      <c r="H29" s="104"/>
      <c r="I29" s="105"/>
      <c r="J29" s="105"/>
      <c r="K29" s="105"/>
      <c r="L29" s="105"/>
      <c r="M29" s="105"/>
      <c r="N29" s="427" t="str">
        <f>TT!C4</f>
        <v>Thanh Hóa, ngày 02 tháng 4 năm 2026</v>
      </c>
      <c r="O29" s="427"/>
      <c r="P29" s="428"/>
      <c r="Q29" s="428"/>
      <c r="R29" s="428"/>
      <c r="S29" s="428"/>
      <c r="T29" s="428"/>
      <c r="U29" s="428"/>
    </row>
    <row r="30" spans="1:28" ht="19.5" customHeight="1">
      <c r="A30" s="421" t="s">
        <v>133</v>
      </c>
      <c r="B30" s="422"/>
      <c r="C30" s="422"/>
      <c r="D30" s="422"/>
      <c r="E30" s="422"/>
      <c r="F30" s="107"/>
      <c r="G30" s="107"/>
      <c r="H30" s="107"/>
      <c r="I30" s="108"/>
      <c r="J30" s="108"/>
      <c r="K30" s="108"/>
      <c r="L30" s="108"/>
      <c r="M30" s="108"/>
      <c r="N30" s="429" t="str">
        <f>TT!C5</f>
        <v>TRƯỞNG THI HÀNH ÁN DÂN SỰ</v>
      </c>
      <c r="O30" s="429"/>
      <c r="P30" s="429"/>
      <c r="Q30" s="429"/>
      <c r="R30" s="429"/>
      <c r="S30" s="429"/>
      <c r="T30" s="429"/>
      <c r="U30" s="429"/>
    </row>
    <row r="31" spans="1:28" ht="69" customHeight="1">
      <c r="A31" s="109"/>
      <c r="B31" s="109"/>
      <c r="C31" s="109"/>
      <c r="D31" s="109"/>
      <c r="E31" s="109"/>
      <c r="F31" s="110"/>
      <c r="G31" s="110"/>
      <c r="H31" s="110"/>
      <c r="I31" s="108"/>
      <c r="J31" s="108"/>
      <c r="K31" s="108"/>
      <c r="L31" s="108"/>
      <c r="M31" s="108"/>
      <c r="N31" s="108"/>
      <c r="O31" s="108"/>
      <c r="P31" s="111"/>
      <c r="Q31" s="111"/>
      <c r="R31" s="108"/>
      <c r="S31" s="108"/>
      <c r="T31" s="110"/>
      <c r="U31" s="110"/>
    </row>
    <row r="32" spans="1:28" ht="15.75" customHeight="1">
      <c r="A32" s="420" t="str">
        <f>TT!C6</f>
        <v>Đào Tuấn Linh</v>
      </c>
      <c r="B32" s="420"/>
      <c r="C32" s="420"/>
      <c r="D32" s="420"/>
      <c r="E32" s="420"/>
      <c r="F32" s="112" t="s">
        <v>2</v>
      </c>
      <c r="G32" s="112"/>
      <c r="H32" s="112"/>
      <c r="I32" s="112"/>
      <c r="J32" s="112"/>
      <c r="K32" s="112"/>
      <c r="L32" s="112"/>
      <c r="M32" s="112"/>
      <c r="N32" s="430" t="str">
        <f>TT!C3</f>
        <v>Trần Văn Dũng</v>
      </c>
      <c r="O32" s="430"/>
      <c r="P32" s="430"/>
      <c r="Q32" s="430"/>
      <c r="R32" s="430"/>
      <c r="S32" s="430"/>
      <c r="T32" s="430"/>
      <c r="U32" s="430"/>
    </row>
    <row r="33" spans="1:21" ht="15.75" customHeight="1">
      <c r="A33" s="63"/>
      <c r="B33" s="63"/>
      <c r="C33" s="63"/>
      <c r="D33" s="63"/>
      <c r="E33" s="63"/>
      <c r="F33" s="112"/>
      <c r="G33" s="112"/>
      <c r="H33" s="112"/>
      <c r="I33" s="112"/>
      <c r="J33" s="112"/>
      <c r="K33" s="112"/>
      <c r="L33" s="112"/>
      <c r="M33" s="112"/>
      <c r="N33" s="64"/>
      <c r="O33" s="64"/>
      <c r="P33" s="64"/>
      <c r="Q33" s="64"/>
      <c r="R33" s="64"/>
      <c r="S33" s="64"/>
      <c r="T33" s="64"/>
      <c r="U33" s="64"/>
    </row>
    <row r="34" spans="1:21" ht="21.75" customHeight="1">
      <c r="A34" s="45"/>
      <c r="B34" s="46" t="s">
        <v>400</v>
      </c>
      <c r="C34" s="45"/>
      <c r="D34" s="45"/>
      <c r="E34" s="45"/>
      <c r="F34" s="113"/>
      <c r="G34" s="113"/>
      <c r="H34" s="113"/>
      <c r="I34" s="113"/>
      <c r="J34" s="113"/>
      <c r="K34" s="113"/>
      <c r="L34" s="113"/>
      <c r="M34" s="113"/>
      <c r="N34" s="45"/>
      <c r="O34" s="45"/>
      <c r="P34" s="45"/>
      <c r="Q34" s="45"/>
      <c r="R34" s="45"/>
      <c r="S34" s="45"/>
      <c r="T34" s="45"/>
      <c r="U34" s="45"/>
    </row>
    <row r="35" spans="1:21" ht="21.75" customHeight="1">
      <c r="A35" s="40"/>
      <c r="B35" s="43" t="s">
        <v>6</v>
      </c>
      <c r="C35" s="40">
        <f>C9-C10-C18</f>
        <v>4529</v>
      </c>
      <c r="D35" s="40">
        <f t="shared" ref="D35:T35" si="6">D9-D10-D18</f>
        <v>0</v>
      </c>
      <c r="E35" s="40">
        <f t="shared" si="6"/>
        <v>0</v>
      </c>
      <c r="F35" s="40">
        <f t="shared" si="6"/>
        <v>0</v>
      </c>
      <c r="G35" s="40">
        <f t="shared" si="6"/>
        <v>0</v>
      </c>
      <c r="H35" s="40">
        <f t="shared" si="6"/>
        <v>0</v>
      </c>
      <c r="I35" s="40">
        <f t="shared" si="6"/>
        <v>0</v>
      </c>
      <c r="J35" s="40">
        <f t="shared" si="6"/>
        <v>0</v>
      </c>
      <c r="K35" s="40">
        <f t="shared" si="6"/>
        <v>0</v>
      </c>
      <c r="L35" s="40">
        <f t="shared" si="6"/>
        <v>0</v>
      </c>
      <c r="M35" s="40">
        <f t="shared" si="6"/>
        <v>0</v>
      </c>
      <c r="N35" s="40">
        <f t="shared" si="6"/>
        <v>0</v>
      </c>
      <c r="O35" s="40">
        <f t="shared" si="6"/>
        <v>0</v>
      </c>
      <c r="P35" s="40">
        <f t="shared" si="6"/>
        <v>0</v>
      </c>
      <c r="Q35" s="40">
        <f t="shared" si="6"/>
        <v>0</v>
      </c>
      <c r="R35" s="40">
        <f t="shared" si="6"/>
        <v>0</v>
      </c>
      <c r="S35" s="40">
        <f t="shared" si="6"/>
        <v>0</v>
      </c>
      <c r="T35" s="40">
        <f t="shared" si="6"/>
        <v>0</v>
      </c>
      <c r="U35" s="40"/>
    </row>
    <row r="36" spans="1:21" ht="21.75" customHeight="1">
      <c r="A36" s="40"/>
      <c r="B36" s="114" t="s">
        <v>60</v>
      </c>
      <c r="C36" s="40">
        <f>C10-SUM(C11:C17)</f>
        <v>0</v>
      </c>
      <c r="D36" s="40">
        <f t="shared" ref="D36:T36" si="7">D10-SUM(D11:D17)</f>
        <v>0</v>
      </c>
      <c r="E36" s="40">
        <f t="shared" si="7"/>
        <v>0</v>
      </c>
      <c r="F36" s="40">
        <f t="shared" si="7"/>
        <v>0</v>
      </c>
      <c r="G36" s="40">
        <f t="shared" si="7"/>
        <v>0</v>
      </c>
      <c r="H36" s="40">
        <f t="shared" si="7"/>
        <v>0</v>
      </c>
      <c r="I36" s="40">
        <f t="shared" si="7"/>
        <v>0</v>
      </c>
      <c r="J36" s="40">
        <f t="shared" si="7"/>
        <v>0</v>
      </c>
      <c r="K36" s="40">
        <f t="shared" si="7"/>
        <v>0</v>
      </c>
      <c r="L36" s="40">
        <f t="shared" si="7"/>
        <v>0</v>
      </c>
      <c r="M36" s="40">
        <f t="shared" si="7"/>
        <v>0</v>
      </c>
      <c r="N36" s="40">
        <f t="shared" si="7"/>
        <v>0</v>
      </c>
      <c r="O36" s="40">
        <f t="shared" si="7"/>
        <v>0</v>
      </c>
      <c r="P36" s="40">
        <f t="shared" si="7"/>
        <v>0</v>
      </c>
      <c r="Q36" s="40">
        <f t="shared" si="7"/>
        <v>0</v>
      </c>
      <c r="R36" s="40">
        <f t="shared" si="7"/>
        <v>0</v>
      </c>
      <c r="S36" s="40">
        <f t="shared" si="7"/>
        <v>0</v>
      </c>
      <c r="T36" s="40">
        <f t="shared" si="7"/>
        <v>0</v>
      </c>
      <c r="U36" s="40"/>
    </row>
    <row r="37" spans="1:21" ht="21.75" customHeight="1">
      <c r="A37" s="115"/>
      <c r="B37" s="114" t="s">
        <v>61</v>
      </c>
      <c r="C37" s="116">
        <f>C18-SUM(C19:C25)</f>
        <v>0</v>
      </c>
      <c r="D37" s="116">
        <f t="shared" ref="D37:T37" si="8">D18-SUM(D19:D25)</f>
        <v>0</v>
      </c>
      <c r="E37" s="116">
        <f t="shared" si="8"/>
        <v>0</v>
      </c>
      <c r="F37" s="116">
        <f t="shared" si="8"/>
        <v>0</v>
      </c>
      <c r="G37" s="116">
        <f t="shared" si="8"/>
        <v>0</v>
      </c>
      <c r="H37" s="116">
        <f t="shared" si="8"/>
        <v>0</v>
      </c>
      <c r="I37" s="116">
        <f t="shared" si="8"/>
        <v>0</v>
      </c>
      <c r="J37" s="116">
        <f t="shared" si="8"/>
        <v>0</v>
      </c>
      <c r="K37" s="116">
        <f t="shared" si="8"/>
        <v>0</v>
      </c>
      <c r="L37" s="116">
        <f t="shared" si="8"/>
        <v>0</v>
      </c>
      <c r="M37" s="116">
        <f t="shared" si="8"/>
        <v>0</v>
      </c>
      <c r="N37" s="116">
        <f t="shared" si="8"/>
        <v>0</v>
      </c>
      <c r="O37" s="116">
        <f t="shared" si="8"/>
        <v>0</v>
      </c>
      <c r="P37" s="116">
        <f t="shared" si="8"/>
        <v>0</v>
      </c>
      <c r="Q37" s="116">
        <f t="shared" si="8"/>
        <v>0</v>
      </c>
      <c r="R37" s="116">
        <f t="shared" si="8"/>
        <v>0</v>
      </c>
      <c r="S37" s="116">
        <f t="shared" si="8"/>
        <v>0</v>
      </c>
      <c r="T37" s="116">
        <f t="shared" si="8"/>
        <v>0</v>
      </c>
      <c r="U37" s="116"/>
    </row>
    <row r="39" spans="1:21">
      <c r="A39" s="440" t="s">
        <v>328</v>
      </c>
      <c r="B39" s="440"/>
      <c r="C39" s="440"/>
      <c r="D39" s="440"/>
      <c r="E39" s="440"/>
      <c r="F39" s="440"/>
      <c r="G39" s="440"/>
      <c r="H39" s="440"/>
      <c r="I39" s="440"/>
      <c r="J39" s="440"/>
      <c r="K39" s="440" t="s">
        <v>335</v>
      </c>
      <c r="L39" s="440"/>
      <c r="M39" s="440"/>
      <c r="N39" s="440"/>
      <c r="O39" s="440"/>
      <c r="P39" s="440"/>
      <c r="Q39" s="440"/>
      <c r="R39" s="440"/>
      <c r="S39" s="440"/>
      <c r="T39" s="440"/>
      <c r="U39" s="440"/>
    </row>
    <row r="40" spans="1:21">
      <c r="A40" s="439" t="s">
        <v>329</v>
      </c>
      <c r="B40" s="439"/>
      <c r="C40" s="439"/>
      <c r="D40" s="439"/>
      <c r="E40" s="439"/>
      <c r="F40" s="439"/>
      <c r="G40" s="439"/>
      <c r="H40" s="439"/>
      <c r="I40" s="439"/>
      <c r="J40" s="439"/>
      <c r="K40" s="439" t="s">
        <v>336</v>
      </c>
      <c r="L40" s="439"/>
      <c r="M40" s="439"/>
      <c r="N40" s="439"/>
      <c r="O40" s="439"/>
      <c r="P40" s="439"/>
      <c r="Q40" s="439"/>
      <c r="R40" s="439"/>
      <c r="S40" s="439"/>
      <c r="T40" s="439"/>
      <c r="U40" s="439"/>
    </row>
    <row r="41" spans="1:21">
      <c r="A41" s="439" t="s">
        <v>330</v>
      </c>
      <c r="B41" s="439"/>
      <c r="C41" s="439"/>
      <c r="D41" s="439"/>
      <c r="E41" s="439"/>
      <c r="F41" s="439"/>
      <c r="G41" s="439"/>
      <c r="H41" s="439"/>
      <c r="I41" s="439"/>
      <c r="J41" s="439"/>
      <c r="K41" s="439" t="s">
        <v>337</v>
      </c>
      <c r="L41" s="439"/>
      <c r="M41" s="439"/>
      <c r="N41" s="439"/>
      <c r="O41" s="439"/>
      <c r="P41" s="439"/>
      <c r="Q41" s="439"/>
      <c r="R41" s="439"/>
      <c r="S41" s="439"/>
      <c r="T41" s="439"/>
      <c r="U41" s="439"/>
    </row>
    <row r="42" spans="1:21">
      <c r="A42" s="439" t="s">
        <v>331</v>
      </c>
      <c r="B42" s="439"/>
      <c r="C42" s="439"/>
      <c r="D42" s="439"/>
      <c r="E42" s="439"/>
      <c r="F42" s="439"/>
      <c r="G42" s="439"/>
      <c r="H42" s="439"/>
      <c r="I42" s="439"/>
      <c r="J42" s="439"/>
      <c r="K42" s="439" t="s">
        <v>338</v>
      </c>
      <c r="L42" s="439"/>
      <c r="M42" s="439"/>
      <c r="N42" s="439"/>
      <c r="O42" s="439"/>
      <c r="P42" s="439"/>
      <c r="Q42" s="439"/>
      <c r="R42" s="439"/>
      <c r="S42" s="439"/>
      <c r="T42" s="439"/>
      <c r="U42" s="439"/>
    </row>
    <row r="43" spans="1:21">
      <c r="A43" s="439" t="s">
        <v>332</v>
      </c>
      <c r="B43" s="439"/>
      <c r="C43" s="439"/>
      <c r="D43" s="439"/>
      <c r="E43" s="439"/>
      <c r="F43" s="439"/>
      <c r="G43" s="439"/>
      <c r="H43" s="439"/>
      <c r="I43" s="439"/>
      <c r="J43" s="439"/>
      <c r="K43" s="443" t="s">
        <v>339</v>
      </c>
      <c r="L43" s="443"/>
      <c r="M43" s="443"/>
      <c r="N43" s="443"/>
      <c r="O43" s="443"/>
      <c r="P43" s="443"/>
      <c r="Q43" s="443"/>
      <c r="R43" s="443"/>
      <c r="S43" s="443"/>
      <c r="T43" s="443"/>
      <c r="U43" s="443"/>
    </row>
    <row r="44" spans="1:21" ht="27.75" customHeight="1">
      <c r="A44" s="439" t="s">
        <v>333</v>
      </c>
      <c r="B44" s="439"/>
      <c r="C44" s="439"/>
      <c r="D44" s="439"/>
      <c r="E44" s="439"/>
      <c r="F44" s="439"/>
      <c r="G44" s="439"/>
      <c r="H44" s="439"/>
      <c r="I44" s="439"/>
      <c r="J44" s="439"/>
      <c r="K44" s="442" t="s">
        <v>363</v>
      </c>
      <c r="L44" s="442"/>
      <c r="M44" s="442"/>
      <c r="N44" s="442"/>
      <c r="O44" s="442"/>
      <c r="P44" s="442"/>
      <c r="Q44" s="442"/>
      <c r="R44" s="442"/>
      <c r="S44" s="442"/>
      <c r="T44" s="442"/>
      <c r="U44" s="442"/>
    </row>
    <row r="45" spans="1:21" ht="27.75" customHeight="1">
      <c r="A45" s="439" t="s">
        <v>334</v>
      </c>
      <c r="B45" s="439"/>
      <c r="C45" s="439"/>
      <c r="D45" s="439"/>
      <c r="E45" s="439"/>
      <c r="F45" s="439"/>
      <c r="G45" s="439"/>
      <c r="H45" s="439"/>
      <c r="I45" s="439"/>
      <c r="J45" s="439"/>
      <c r="K45" s="442" t="s">
        <v>364</v>
      </c>
      <c r="L45" s="442"/>
      <c r="M45" s="442"/>
      <c r="N45" s="442"/>
      <c r="O45" s="442"/>
      <c r="P45" s="442"/>
      <c r="Q45" s="442"/>
      <c r="R45" s="442"/>
      <c r="S45" s="442"/>
      <c r="T45" s="442"/>
      <c r="U45" s="442"/>
    </row>
    <row r="46" spans="1:21" s="358" customFormat="1">
      <c r="O46" s="359"/>
      <c r="P46" s="359"/>
      <c r="Q46" s="359"/>
      <c r="R46" s="359"/>
      <c r="S46" s="359"/>
      <c r="T46" s="359"/>
      <c r="U46" s="359"/>
    </row>
    <row r="47" spans="1:21" s="358" customFormat="1">
      <c r="O47" s="359"/>
      <c r="P47" s="359"/>
      <c r="Q47" s="359"/>
      <c r="R47" s="359"/>
      <c r="S47" s="359"/>
      <c r="T47" s="359"/>
      <c r="U47" s="359"/>
    </row>
    <row r="48" spans="1:21" s="358" customFormat="1">
      <c r="D48" s="358">
        <v>13987</v>
      </c>
      <c r="E48" s="358">
        <v>7693</v>
      </c>
      <c r="F48" s="358">
        <v>6294</v>
      </c>
      <c r="G48" s="358">
        <v>20</v>
      </c>
      <c r="H48" s="358">
        <v>14</v>
      </c>
      <c r="I48" s="358">
        <v>13953</v>
      </c>
      <c r="J48" s="358">
        <v>9562</v>
      </c>
      <c r="K48" s="358">
        <v>4985</v>
      </c>
      <c r="L48" s="358">
        <v>4907</v>
      </c>
      <c r="M48" s="358">
        <v>78</v>
      </c>
      <c r="N48" s="358">
        <v>4572</v>
      </c>
      <c r="O48" s="359">
        <v>5</v>
      </c>
      <c r="P48" s="359">
        <v>4086</v>
      </c>
      <c r="Q48" s="359">
        <v>151</v>
      </c>
      <c r="R48" s="359">
        <v>2</v>
      </c>
      <c r="S48" s="359">
        <v>152</v>
      </c>
      <c r="T48" s="359">
        <v>8968</v>
      </c>
      <c r="U48" s="359"/>
    </row>
    <row r="49" spans="4:21" s="358" customFormat="1">
      <c r="D49" s="358">
        <f>D9-D48</f>
        <v>0</v>
      </c>
      <c r="E49" s="358">
        <f t="shared" ref="E49:T49" si="9">E9-E48</f>
        <v>0</v>
      </c>
      <c r="F49" s="358">
        <f t="shared" si="9"/>
        <v>0</v>
      </c>
      <c r="G49" s="358">
        <f t="shared" si="9"/>
        <v>0</v>
      </c>
      <c r="H49" s="358">
        <f t="shared" si="9"/>
        <v>0</v>
      </c>
      <c r="I49" s="358">
        <f t="shared" si="9"/>
        <v>0</v>
      </c>
      <c r="J49" s="358">
        <f t="shared" si="9"/>
        <v>0</v>
      </c>
      <c r="K49" s="358">
        <f t="shared" si="9"/>
        <v>0</v>
      </c>
      <c r="L49" s="358">
        <f t="shared" si="9"/>
        <v>0</v>
      </c>
      <c r="M49" s="358">
        <f t="shared" si="9"/>
        <v>0</v>
      </c>
      <c r="N49" s="358">
        <f t="shared" si="9"/>
        <v>0</v>
      </c>
      <c r="O49" s="358">
        <f t="shared" si="9"/>
        <v>0</v>
      </c>
      <c r="P49" s="358">
        <f t="shared" si="9"/>
        <v>0</v>
      </c>
      <c r="Q49" s="358">
        <f t="shared" si="9"/>
        <v>0</v>
      </c>
      <c r="R49" s="358">
        <f t="shared" si="9"/>
        <v>0</v>
      </c>
      <c r="S49" s="358">
        <f t="shared" si="9"/>
        <v>0</v>
      </c>
      <c r="T49" s="358">
        <f t="shared" si="9"/>
        <v>0</v>
      </c>
      <c r="U49" s="359"/>
    </row>
    <row r="50" spans="4:21" s="358" customFormat="1">
      <c r="O50" s="359"/>
      <c r="P50" s="359"/>
      <c r="Q50" s="359"/>
      <c r="R50" s="359"/>
      <c r="S50" s="359"/>
      <c r="T50" s="359"/>
      <c r="U50" s="359"/>
    </row>
  </sheetData>
  <sheetProtection formatCells="0" formatColumns="0" formatRows="0" insertRows="0"/>
  <dataConsolidate/>
  <mergeCells count="57">
    <mergeCell ref="Z3:Z7"/>
    <mergeCell ref="AA3:AA7"/>
    <mergeCell ref="AB3:AB7"/>
    <mergeCell ref="W2:AB2"/>
    <mergeCell ref="A45:J45"/>
    <mergeCell ref="K45:U45"/>
    <mergeCell ref="W3:W7"/>
    <mergeCell ref="X3:X7"/>
    <mergeCell ref="Y3:Y7"/>
    <mergeCell ref="A42:J42"/>
    <mergeCell ref="K42:U42"/>
    <mergeCell ref="A43:J43"/>
    <mergeCell ref="K43:U43"/>
    <mergeCell ref="A44:J44"/>
    <mergeCell ref="K44:U44"/>
    <mergeCell ref="K39:U39"/>
    <mergeCell ref="K40:U40"/>
    <mergeCell ref="K41:U41"/>
    <mergeCell ref="A39:J39"/>
    <mergeCell ref="A40:J40"/>
    <mergeCell ref="A41:J41"/>
    <mergeCell ref="E1:O1"/>
    <mergeCell ref="P1:U1"/>
    <mergeCell ref="P2:U2"/>
    <mergeCell ref="A1:D1"/>
    <mergeCell ref="J4:J7"/>
    <mergeCell ref="F4:F7"/>
    <mergeCell ref="G3:G7"/>
    <mergeCell ref="E4:E7"/>
    <mergeCell ref="C3:C7"/>
    <mergeCell ref="D3:D7"/>
    <mergeCell ref="I3:I7"/>
    <mergeCell ref="B3:B7"/>
    <mergeCell ref="A3:A7"/>
    <mergeCell ref="E3:F3"/>
    <mergeCell ref="H3:H7"/>
    <mergeCell ref="N5:N7"/>
    <mergeCell ref="A32:E32"/>
    <mergeCell ref="A30:E30"/>
    <mergeCell ref="A8:B8"/>
    <mergeCell ref="A29:E29"/>
    <mergeCell ref="N29:U29"/>
    <mergeCell ref="N30:U30"/>
    <mergeCell ref="N32:U32"/>
    <mergeCell ref="U3:U7"/>
    <mergeCell ref="T3:T7"/>
    <mergeCell ref="K5:K7"/>
    <mergeCell ref="R4:R7"/>
    <mergeCell ref="P4:P7"/>
    <mergeCell ref="K4:O4"/>
    <mergeCell ref="Q4:Q7"/>
    <mergeCell ref="O5:O7"/>
    <mergeCell ref="L5:M5"/>
    <mergeCell ref="L6:L7"/>
    <mergeCell ref="M6:M7"/>
    <mergeCell ref="J3:S3"/>
    <mergeCell ref="S4:S7"/>
  </mergeCells>
  <phoneticPr fontId="11" type="noConversion"/>
  <pageMargins left="0.43307086614173201" right="0.196850393700787" top="0.196850393700787" bottom="0" header="0.196850393700787" footer="0.196850393700787"/>
  <pageSetup paperSize="9" scale="79" orientation="landscape" r:id="rId1"/>
  <headerFooter alignWithMargins="0"/>
  <ignoredErrors>
    <ignoredError sqref="P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59"/>
  <sheetViews>
    <sheetView view="pageBreakPreview" zoomScaleNormal="90" zoomScaleSheetLayoutView="100" workbookViewId="0">
      <selection activeCell="C43" sqref="C43"/>
    </sheetView>
  </sheetViews>
  <sheetFormatPr defaultColWidth="9" defaultRowHeight="15.75"/>
  <cols>
    <col min="1" max="1" width="7.125" style="1" customWidth="1"/>
    <col min="2" max="2" width="50.125" style="1" customWidth="1"/>
    <col min="3" max="3" width="16.875" style="1" customWidth="1"/>
    <col min="4" max="4" width="18.875" style="1" customWidth="1"/>
    <col min="5" max="6" width="9" style="51"/>
    <col min="7" max="16384" width="9" style="1"/>
  </cols>
  <sheetData>
    <row r="1" spans="1:6" s="5" customFormat="1" ht="31.5" customHeight="1">
      <c r="A1" s="444" t="s">
        <v>264</v>
      </c>
      <c r="B1" s="445"/>
      <c r="C1" s="445"/>
      <c r="D1" s="445"/>
      <c r="E1" s="117"/>
      <c r="F1" s="117"/>
    </row>
    <row r="2" spans="1:6" s="6" customFormat="1" ht="18.75">
      <c r="A2" s="447" t="s">
        <v>14</v>
      </c>
      <c r="B2" s="448"/>
      <c r="C2" s="118" t="s">
        <v>59</v>
      </c>
      <c r="D2" s="118" t="s">
        <v>62</v>
      </c>
      <c r="E2" s="453" t="s">
        <v>59</v>
      </c>
      <c r="F2" s="453" t="s">
        <v>62</v>
      </c>
    </row>
    <row r="3" spans="1:6" s="6" customFormat="1" ht="18.75">
      <c r="A3" s="449"/>
      <c r="B3" s="450"/>
      <c r="C3" s="119">
        <v>1</v>
      </c>
      <c r="D3" s="119">
        <v>2</v>
      </c>
      <c r="E3" s="453"/>
      <c r="F3" s="453"/>
    </row>
    <row r="4" spans="1:6" s="2" customFormat="1" ht="15">
      <c r="A4" s="120" t="s">
        <v>7</v>
      </c>
      <c r="B4" s="121" t="s">
        <v>297</v>
      </c>
      <c r="C4" s="35">
        <v>12</v>
      </c>
      <c r="D4" s="35">
        <v>66</v>
      </c>
      <c r="E4" s="122">
        <f>C4-C5-C6-C8-C9-C10-C11-C12</f>
        <v>0</v>
      </c>
      <c r="F4" s="122">
        <f>D4-D5-D6-D7-D8-D9-D11-D12</f>
        <v>0</v>
      </c>
    </row>
    <row r="5" spans="1:6" s="2" customFormat="1" ht="15">
      <c r="A5" s="123" t="s">
        <v>9</v>
      </c>
      <c r="B5" s="124" t="s">
        <v>144</v>
      </c>
      <c r="C5" s="36">
        <v>6</v>
      </c>
      <c r="D5" s="36">
        <v>4</v>
      </c>
      <c r="E5" s="125"/>
      <c r="F5" s="125"/>
    </row>
    <row r="6" spans="1:6" s="2" customFormat="1" ht="15">
      <c r="A6" s="123" t="s">
        <v>10</v>
      </c>
      <c r="B6" s="124" t="s">
        <v>145</v>
      </c>
      <c r="C6" s="36">
        <v>1</v>
      </c>
      <c r="D6" s="36">
        <v>0</v>
      </c>
      <c r="E6" s="125"/>
      <c r="F6" s="125"/>
    </row>
    <row r="7" spans="1:6" s="2" customFormat="1" ht="15">
      <c r="A7" s="123" t="s">
        <v>31</v>
      </c>
      <c r="B7" s="124" t="s">
        <v>146</v>
      </c>
      <c r="C7" s="126">
        <v>0</v>
      </c>
      <c r="D7" s="36">
        <v>60</v>
      </c>
      <c r="E7" s="125"/>
      <c r="F7" s="125"/>
    </row>
    <row r="8" spans="1:6" s="2" customFormat="1" ht="15">
      <c r="A8" s="123" t="s">
        <v>33</v>
      </c>
      <c r="B8" s="124" t="s">
        <v>147</v>
      </c>
      <c r="C8" s="36">
        <v>1</v>
      </c>
      <c r="D8" s="36">
        <v>0</v>
      </c>
      <c r="E8" s="125"/>
      <c r="F8" s="125"/>
    </row>
    <row r="9" spans="1:6" s="2" customFormat="1" ht="15">
      <c r="A9" s="123" t="s">
        <v>34</v>
      </c>
      <c r="B9" s="124" t="s">
        <v>148</v>
      </c>
      <c r="C9" s="36">
        <v>1</v>
      </c>
      <c r="D9" s="36">
        <v>1</v>
      </c>
      <c r="E9" s="125"/>
      <c r="F9" s="125"/>
    </row>
    <row r="10" spans="1:6" s="2" customFormat="1" ht="15">
      <c r="A10" s="123" t="s">
        <v>54</v>
      </c>
      <c r="B10" s="124" t="s">
        <v>149</v>
      </c>
      <c r="C10" s="36">
        <v>3</v>
      </c>
      <c r="D10" s="126">
        <v>0</v>
      </c>
      <c r="E10" s="125"/>
      <c r="F10" s="125"/>
    </row>
    <row r="11" spans="1:6" s="2" customFormat="1" ht="15">
      <c r="A11" s="123" t="s">
        <v>57</v>
      </c>
      <c r="B11" s="124" t="s">
        <v>150</v>
      </c>
      <c r="C11" s="36">
        <v>0</v>
      </c>
      <c r="D11" s="36">
        <v>0</v>
      </c>
      <c r="E11" s="125"/>
      <c r="F11" s="125"/>
    </row>
    <row r="12" spans="1:6" s="2" customFormat="1" ht="15">
      <c r="A12" s="123" t="s">
        <v>58</v>
      </c>
      <c r="B12" s="124" t="s">
        <v>151</v>
      </c>
      <c r="C12" s="36">
        <v>0</v>
      </c>
      <c r="D12" s="36">
        <v>1</v>
      </c>
      <c r="E12" s="125"/>
      <c r="F12" s="125"/>
    </row>
    <row r="13" spans="1:6">
      <c r="A13" s="120" t="s">
        <v>8</v>
      </c>
      <c r="B13" s="121" t="s">
        <v>298</v>
      </c>
      <c r="C13" s="35">
        <v>59</v>
      </c>
      <c r="D13" s="35">
        <v>97</v>
      </c>
      <c r="E13" s="122">
        <f>C13-C14-C15-C17-C18-C19-C20-C22</f>
        <v>0</v>
      </c>
      <c r="F13" s="122">
        <f>D13-SUM(D14:D21)</f>
        <v>0</v>
      </c>
    </row>
    <row r="14" spans="1:6" s="2" customFormat="1" ht="15">
      <c r="A14" s="123" t="s">
        <v>11</v>
      </c>
      <c r="B14" s="124" t="s">
        <v>45</v>
      </c>
      <c r="C14" s="36">
        <v>0</v>
      </c>
      <c r="D14" s="36">
        <v>0</v>
      </c>
      <c r="E14" s="125"/>
      <c r="F14" s="125"/>
    </row>
    <row r="15" spans="1:6" s="2" customFormat="1" ht="15">
      <c r="A15" s="123" t="s">
        <v>12</v>
      </c>
      <c r="B15" s="124" t="s">
        <v>46</v>
      </c>
      <c r="C15" s="36">
        <v>2</v>
      </c>
      <c r="D15" s="36">
        <v>0</v>
      </c>
      <c r="E15" s="125"/>
      <c r="F15" s="125"/>
    </row>
    <row r="16" spans="1:6" s="2" customFormat="1" ht="15">
      <c r="A16" s="123" t="s">
        <v>158</v>
      </c>
      <c r="B16" s="124" t="s">
        <v>56</v>
      </c>
      <c r="C16" s="126">
        <v>0</v>
      </c>
      <c r="D16" s="36">
        <v>5</v>
      </c>
      <c r="E16" s="125"/>
      <c r="F16" s="125"/>
    </row>
    <row r="17" spans="1:6" s="10" customFormat="1" ht="15">
      <c r="A17" s="123" t="s">
        <v>192</v>
      </c>
      <c r="B17" s="124" t="s">
        <v>47</v>
      </c>
      <c r="C17" s="36">
        <v>50</v>
      </c>
      <c r="D17" s="36">
        <v>73</v>
      </c>
      <c r="E17" s="127"/>
      <c r="F17" s="127"/>
    </row>
    <row r="18" spans="1:6" s="2" customFormat="1" ht="15">
      <c r="A18" s="123" t="s">
        <v>193</v>
      </c>
      <c r="B18" s="124" t="s">
        <v>48</v>
      </c>
      <c r="C18" s="36">
        <v>7</v>
      </c>
      <c r="D18" s="36">
        <v>17</v>
      </c>
      <c r="E18" s="125"/>
      <c r="F18" s="125"/>
    </row>
    <row r="19" spans="1:6" s="2" customFormat="1" ht="15">
      <c r="A19" s="123" t="s">
        <v>194</v>
      </c>
      <c r="B19" s="124" t="s">
        <v>49</v>
      </c>
      <c r="C19" s="36">
        <v>0</v>
      </c>
      <c r="D19" s="36">
        <v>2</v>
      </c>
      <c r="E19" s="125"/>
      <c r="F19" s="125"/>
    </row>
    <row r="20" spans="1:6" s="2" customFormat="1" ht="15">
      <c r="A20" s="123" t="s">
        <v>195</v>
      </c>
      <c r="B20" s="124" t="s">
        <v>50</v>
      </c>
      <c r="C20" s="36">
        <v>0</v>
      </c>
      <c r="D20" s="36">
        <v>0</v>
      </c>
      <c r="E20" s="125"/>
      <c r="F20" s="125"/>
    </row>
    <row r="21" spans="1:6" s="2" customFormat="1" ht="15">
      <c r="A21" s="123" t="s">
        <v>196</v>
      </c>
      <c r="B21" s="124" t="s">
        <v>55</v>
      </c>
      <c r="C21" s="126">
        <v>0</v>
      </c>
      <c r="D21" s="36">
        <v>0</v>
      </c>
      <c r="E21" s="125"/>
      <c r="F21" s="125"/>
    </row>
    <row r="22" spans="1:6" s="10" customFormat="1" ht="15">
      <c r="A22" s="123" t="s">
        <v>197</v>
      </c>
      <c r="B22" s="124" t="s">
        <v>51</v>
      </c>
      <c r="C22" s="36">
        <v>0</v>
      </c>
      <c r="D22" s="36">
        <v>0</v>
      </c>
      <c r="E22" s="122">
        <f>C22-C23-C24</f>
        <v>0</v>
      </c>
      <c r="F22" s="122">
        <f>D22-D23-D24</f>
        <v>0</v>
      </c>
    </row>
    <row r="23" spans="1:6" s="10" customFormat="1" ht="15">
      <c r="A23" s="123" t="s">
        <v>198</v>
      </c>
      <c r="B23" s="124" t="s">
        <v>167</v>
      </c>
      <c r="C23" s="36">
        <v>0</v>
      </c>
      <c r="D23" s="36">
        <v>0</v>
      </c>
      <c r="E23" s="127"/>
      <c r="F23" s="127"/>
    </row>
    <row r="24" spans="1:6" s="10" customFormat="1" ht="15">
      <c r="A24" s="123" t="s">
        <v>199</v>
      </c>
      <c r="B24" s="124" t="s">
        <v>168</v>
      </c>
      <c r="C24" s="36">
        <v>0</v>
      </c>
      <c r="D24" s="36">
        <v>0</v>
      </c>
      <c r="E24" s="127"/>
      <c r="F24" s="127"/>
    </row>
    <row r="25" spans="1:6" s="7" customFormat="1" ht="15">
      <c r="A25" s="120" t="s">
        <v>13</v>
      </c>
      <c r="B25" s="121" t="s">
        <v>299</v>
      </c>
      <c r="C25" s="35">
        <v>1</v>
      </c>
      <c r="D25" s="35">
        <v>1</v>
      </c>
      <c r="E25" s="122">
        <f>C25-C26-C29</f>
        <v>0</v>
      </c>
      <c r="F25" s="122">
        <f>D25-D26-D29</f>
        <v>0</v>
      </c>
    </row>
    <row r="26" spans="1:6" s="8" customFormat="1" ht="15">
      <c r="A26" s="123" t="s">
        <v>154</v>
      </c>
      <c r="B26" s="124" t="s">
        <v>52</v>
      </c>
      <c r="C26" s="36">
        <v>1</v>
      </c>
      <c r="D26" s="36">
        <v>1</v>
      </c>
      <c r="E26" s="122">
        <f>C26-C27-C28</f>
        <v>0</v>
      </c>
      <c r="F26" s="122">
        <f>D26-D27-D28</f>
        <v>0</v>
      </c>
    </row>
    <row r="27" spans="1:6" s="8" customFormat="1" ht="15">
      <c r="A27" s="123" t="s">
        <v>200</v>
      </c>
      <c r="B27" s="124" t="s">
        <v>182</v>
      </c>
      <c r="C27" s="36">
        <v>1</v>
      </c>
      <c r="D27" s="36">
        <v>1</v>
      </c>
      <c r="E27" s="128"/>
      <c r="F27" s="128"/>
    </row>
    <row r="28" spans="1:6" s="8" customFormat="1" ht="15">
      <c r="A28" s="123" t="s">
        <v>201</v>
      </c>
      <c r="B28" s="124" t="s">
        <v>183</v>
      </c>
      <c r="C28" s="36">
        <v>0</v>
      </c>
      <c r="D28" s="36">
        <v>0</v>
      </c>
      <c r="E28" s="128"/>
      <c r="F28" s="128"/>
    </row>
    <row r="29" spans="1:6" s="9" customFormat="1">
      <c r="A29" s="123" t="s">
        <v>155</v>
      </c>
      <c r="B29" s="124" t="s">
        <v>53</v>
      </c>
      <c r="C29" s="36">
        <v>0</v>
      </c>
      <c r="D29" s="36">
        <v>0</v>
      </c>
      <c r="E29" s="129"/>
      <c r="F29" s="129"/>
    </row>
    <row r="30" spans="1:6" s="2" customFormat="1" ht="15">
      <c r="A30" s="120" t="s">
        <v>16</v>
      </c>
      <c r="B30" s="121" t="s">
        <v>300</v>
      </c>
      <c r="C30" s="35">
        <v>2609</v>
      </c>
      <c r="D30" s="35">
        <v>1477</v>
      </c>
      <c r="E30" s="122">
        <f>C30-C31-C32-C33-C34</f>
        <v>0</v>
      </c>
      <c r="F30" s="122">
        <f>D30-D31-D32-D33-D34</f>
        <v>0</v>
      </c>
    </row>
    <row r="31" spans="1:6" s="2" customFormat="1" ht="15">
      <c r="A31" s="123" t="s">
        <v>36</v>
      </c>
      <c r="B31" s="124" t="s">
        <v>42</v>
      </c>
      <c r="C31" s="35">
        <v>2329</v>
      </c>
      <c r="D31" s="36">
        <v>1372</v>
      </c>
      <c r="E31" s="125"/>
      <c r="F31" s="125"/>
    </row>
    <row r="32" spans="1:6" s="2" customFormat="1" ht="15">
      <c r="A32" s="123" t="s">
        <v>37</v>
      </c>
      <c r="B32" s="124" t="s">
        <v>43</v>
      </c>
      <c r="C32" s="35">
        <v>4</v>
      </c>
      <c r="D32" s="36">
        <v>3</v>
      </c>
      <c r="E32" s="125"/>
      <c r="F32" s="125"/>
    </row>
    <row r="33" spans="1:6" s="2" customFormat="1" ht="15">
      <c r="A33" s="123" t="s">
        <v>202</v>
      </c>
      <c r="B33" s="124" t="s">
        <v>44</v>
      </c>
      <c r="C33" s="35">
        <v>221</v>
      </c>
      <c r="D33" s="36">
        <v>61</v>
      </c>
      <c r="E33" s="125"/>
      <c r="F33" s="125"/>
    </row>
    <row r="34" spans="1:6" s="2" customFormat="1" ht="15">
      <c r="A34" s="123" t="s">
        <v>203</v>
      </c>
      <c r="B34" s="124" t="s">
        <v>74</v>
      </c>
      <c r="C34" s="35">
        <v>55</v>
      </c>
      <c r="D34" s="36">
        <v>41</v>
      </c>
      <c r="E34" s="125"/>
      <c r="F34" s="125"/>
    </row>
    <row r="35" spans="1:6" s="2" customFormat="1" ht="15">
      <c r="A35" s="120" t="s">
        <v>17</v>
      </c>
      <c r="B35" s="121" t="s">
        <v>262</v>
      </c>
      <c r="C35" s="35">
        <v>381</v>
      </c>
      <c r="D35" s="35">
        <v>9</v>
      </c>
      <c r="E35" s="122">
        <f>C35-C36-C37-C38</f>
        <v>0</v>
      </c>
      <c r="F35" s="122">
        <f>D35-D36-D37-D38</f>
        <v>0</v>
      </c>
    </row>
    <row r="36" spans="1:6" s="2" customFormat="1" ht="30">
      <c r="A36" s="123" t="s">
        <v>251</v>
      </c>
      <c r="B36" s="124" t="s">
        <v>272</v>
      </c>
      <c r="C36" s="35"/>
      <c r="D36" s="35">
        <v>0</v>
      </c>
      <c r="E36" s="125"/>
      <c r="F36" s="125"/>
    </row>
    <row r="37" spans="1:6" s="2" customFormat="1" ht="30.75" customHeight="1">
      <c r="A37" s="123" t="s">
        <v>253</v>
      </c>
      <c r="B37" s="124" t="s">
        <v>268</v>
      </c>
      <c r="C37" s="35"/>
      <c r="D37" s="35">
        <v>0</v>
      </c>
      <c r="E37" s="125"/>
      <c r="F37" s="125"/>
    </row>
    <row r="38" spans="1:6" s="2" customFormat="1" ht="15">
      <c r="A38" s="123" t="s">
        <v>271</v>
      </c>
      <c r="B38" s="124" t="s">
        <v>273</v>
      </c>
      <c r="C38" s="35">
        <v>381</v>
      </c>
      <c r="D38" s="35">
        <v>9</v>
      </c>
      <c r="E38" s="125"/>
      <c r="F38" s="125"/>
    </row>
    <row r="39" spans="1:6" s="2" customFormat="1" ht="15">
      <c r="A39" s="120" t="s">
        <v>18</v>
      </c>
      <c r="B39" s="121" t="s">
        <v>35</v>
      </c>
      <c r="C39" s="35">
        <v>60</v>
      </c>
      <c r="D39" s="35">
        <v>92</v>
      </c>
      <c r="E39" s="122">
        <f>C39-C40-C41-C42</f>
        <v>0</v>
      </c>
      <c r="F39" s="122">
        <f>D39-D40-D41-D42</f>
        <v>0</v>
      </c>
    </row>
    <row r="40" spans="1:6" s="33" customFormat="1" ht="15">
      <c r="A40" s="123" t="s">
        <v>266</v>
      </c>
      <c r="B40" s="124" t="s">
        <v>252</v>
      </c>
      <c r="C40" s="35">
        <v>7</v>
      </c>
      <c r="D40" s="36">
        <v>3</v>
      </c>
      <c r="E40" s="130"/>
      <c r="F40" s="130"/>
    </row>
    <row r="41" spans="1:6" s="33" customFormat="1" ht="15">
      <c r="A41" s="123" t="s">
        <v>265</v>
      </c>
      <c r="B41" s="124" t="s">
        <v>303</v>
      </c>
      <c r="C41" s="35">
        <v>19</v>
      </c>
      <c r="D41" s="36">
        <v>16</v>
      </c>
      <c r="E41" s="130"/>
      <c r="F41" s="130"/>
    </row>
    <row r="42" spans="1:6" s="11" customFormat="1">
      <c r="A42" s="123" t="s">
        <v>267</v>
      </c>
      <c r="B42" s="124" t="s">
        <v>250</v>
      </c>
      <c r="C42" s="35">
        <v>34</v>
      </c>
      <c r="D42" s="36">
        <v>73</v>
      </c>
      <c r="E42" s="131"/>
      <c r="F42" s="131"/>
    </row>
    <row r="43" spans="1:6" s="11" customFormat="1">
      <c r="A43" s="120" t="s">
        <v>19</v>
      </c>
      <c r="B43" s="121" t="s">
        <v>302</v>
      </c>
      <c r="C43" s="35">
        <v>1871</v>
      </c>
      <c r="D43" s="36">
        <v>999</v>
      </c>
      <c r="E43" s="131"/>
      <c r="F43" s="131"/>
    </row>
    <row r="44" spans="1:6" s="11" customFormat="1" ht="45.75" customHeight="1">
      <c r="A44" s="446" t="s">
        <v>301</v>
      </c>
      <c r="B44" s="446"/>
      <c r="C44" s="446"/>
      <c r="D44" s="446"/>
      <c r="E44" s="131"/>
      <c r="F44" s="131"/>
    </row>
    <row r="46" spans="1:6" ht="18.75">
      <c r="A46" s="451" t="s">
        <v>340</v>
      </c>
      <c r="B46" s="451"/>
      <c r="C46" s="451"/>
      <c r="D46" s="451"/>
    </row>
    <row r="47" spans="1:6" ht="18.75">
      <c r="A47" s="452" t="s">
        <v>341</v>
      </c>
      <c r="B47" s="452"/>
      <c r="C47" s="452"/>
      <c r="D47" s="452"/>
    </row>
    <row r="48" spans="1:6" ht="18.75">
      <c r="A48" s="452" t="s">
        <v>342</v>
      </c>
      <c r="B48" s="452"/>
      <c r="C48" s="452"/>
      <c r="D48" s="452"/>
    </row>
    <row r="49" spans="1:4" ht="18.75">
      <c r="A49" s="452" t="s">
        <v>343</v>
      </c>
      <c r="B49" s="452"/>
      <c r="C49" s="452"/>
      <c r="D49" s="452"/>
    </row>
    <row r="50" spans="1:4" ht="18.75">
      <c r="A50" s="452" t="s">
        <v>344</v>
      </c>
      <c r="B50" s="452"/>
      <c r="C50" s="452"/>
      <c r="D50" s="452"/>
    </row>
    <row r="51" spans="1:4" ht="18.75">
      <c r="A51" s="452" t="s">
        <v>345</v>
      </c>
      <c r="B51" s="452"/>
      <c r="C51" s="452"/>
      <c r="D51" s="452"/>
    </row>
    <row r="52" spans="1:4" ht="18.75">
      <c r="A52" s="452" t="s">
        <v>346</v>
      </c>
      <c r="B52" s="452"/>
      <c r="C52" s="452"/>
      <c r="D52" s="452"/>
    </row>
    <row r="53" spans="1:4" ht="18.75">
      <c r="A53" s="452" t="s">
        <v>347</v>
      </c>
      <c r="B53" s="452"/>
      <c r="C53" s="452"/>
      <c r="D53" s="452"/>
    </row>
    <row r="54" spans="1:4" ht="18.75">
      <c r="A54" s="452" t="s">
        <v>348</v>
      </c>
      <c r="B54" s="452"/>
      <c r="C54" s="452"/>
      <c r="D54" s="452"/>
    </row>
    <row r="55" spans="1:4" ht="18.75">
      <c r="A55" s="452" t="s">
        <v>349</v>
      </c>
      <c r="B55" s="452"/>
      <c r="C55" s="452"/>
      <c r="D55" s="452"/>
    </row>
    <row r="56" spans="1:4" ht="18.75">
      <c r="A56" s="452" t="s">
        <v>350</v>
      </c>
      <c r="B56" s="452"/>
      <c r="C56" s="452"/>
      <c r="D56" s="452"/>
    </row>
    <row r="57" spans="1:4" ht="18.75">
      <c r="A57" s="452" t="s">
        <v>351</v>
      </c>
      <c r="B57" s="452"/>
      <c r="C57" s="452"/>
      <c r="D57" s="452"/>
    </row>
    <row r="58" spans="1:4" ht="18.75">
      <c r="A58" s="452" t="s">
        <v>352</v>
      </c>
      <c r="B58" s="452"/>
      <c r="C58" s="452"/>
      <c r="D58" s="452"/>
    </row>
    <row r="59" spans="1:4" ht="18.75">
      <c r="A59" s="452" t="s">
        <v>353</v>
      </c>
      <c r="B59" s="452"/>
      <c r="C59" s="452"/>
      <c r="D59" s="452"/>
    </row>
  </sheetData>
  <sheetProtection formatCells="0" formatColumns="0" formatRows="0"/>
  <mergeCells count="19">
    <mergeCell ref="A58:D58"/>
    <mergeCell ref="A59:D59"/>
    <mergeCell ref="E2:E3"/>
    <mergeCell ref="F2:F3"/>
    <mergeCell ref="A53:D53"/>
    <mergeCell ref="A54:D54"/>
    <mergeCell ref="A55:D55"/>
    <mergeCell ref="A56:D56"/>
    <mergeCell ref="A57:D57"/>
    <mergeCell ref="A48:D48"/>
    <mergeCell ref="A49:D49"/>
    <mergeCell ref="A50:D50"/>
    <mergeCell ref="A51:D51"/>
    <mergeCell ref="A52:D52"/>
    <mergeCell ref="A1:D1"/>
    <mergeCell ref="A44:D44"/>
    <mergeCell ref="A2:B3"/>
    <mergeCell ref="A46:D46"/>
    <mergeCell ref="A47:D47"/>
  </mergeCells>
  <phoneticPr fontId="8" type="noConversion"/>
  <pageMargins left="0.43307086614173229" right="0.23622047244094491" top="0.59055118110236227" bottom="0.59055118110236227" header="0.51181102362204722" footer="0.27559055118110237"/>
  <pageSetup paperSize="9" scale="96" orientation="portrait" r:id="rId1"/>
  <headerFooter differentFirst="1"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2"/>
  <sheetViews>
    <sheetView view="pageBreakPreview" zoomScale="85" zoomScaleSheetLayoutView="85" workbookViewId="0">
      <selection activeCell="P9" sqref="P9:R9"/>
    </sheetView>
  </sheetViews>
  <sheetFormatPr defaultColWidth="9" defaultRowHeight="15.75"/>
  <cols>
    <col min="1" max="1" width="3.625" style="3" customWidth="1"/>
    <col min="2" max="2" width="20.625" style="3" customWidth="1"/>
    <col min="3" max="3" width="11.75" style="3" customWidth="1"/>
    <col min="4" max="4" width="11.5" style="3" customWidth="1"/>
    <col min="5" max="5" width="10.75" style="3" customWidth="1"/>
    <col min="6" max="6" width="10" style="3" customWidth="1"/>
    <col min="7" max="7" width="7.875" style="3" customWidth="1"/>
    <col min="8" max="8" width="11.125" style="3" customWidth="1"/>
    <col min="9" max="9" width="10.625" style="3" customWidth="1"/>
    <col min="10" max="10" width="10.75" style="3" customWidth="1"/>
    <col min="11" max="11" width="10.5" style="3" customWidth="1"/>
    <col min="12" max="12" width="9.25" style="3" customWidth="1"/>
    <col min="13" max="13" width="7.5" style="4" customWidth="1"/>
    <col min="14" max="14" width="11.125" style="4" customWidth="1"/>
    <col min="15" max="15" width="9" style="4" customWidth="1"/>
    <col min="16" max="16" width="11.25" style="4" customWidth="1"/>
    <col min="17" max="17" width="9.875" style="4" customWidth="1"/>
    <col min="18" max="19" width="9.25" style="4" customWidth="1"/>
    <col min="20" max="20" width="11.875" style="4" customWidth="1"/>
    <col min="21" max="21" width="7.375" style="4" customWidth="1"/>
    <col min="22" max="16384" width="9" style="3"/>
  </cols>
  <sheetData>
    <row r="1" spans="1:27" ht="67.5" customHeight="1">
      <c r="A1" s="474" t="s">
        <v>318</v>
      </c>
      <c r="B1" s="474"/>
      <c r="C1" s="474"/>
      <c r="D1" s="474"/>
      <c r="E1" s="454" t="s">
        <v>485</v>
      </c>
      <c r="F1" s="454"/>
      <c r="G1" s="454"/>
      <c r="H1" s="454"/>
      <c r="I1" s="454"/>
      <c r="J1" s="454"/>
      <c r="K1" s="454"/>
      <c r="L1" s="454"/>
      <c r="M1" s="454"/>
      <c r="N1" s="454"/>
      <c r="O1" s="454"/>
      <c r="P1" s="471" t="str">
        <f>TT!C2</f>
        <v xml:space="preserve">Đơn vị, người báo cáo: 
Đơn vị nhận báo cáo: </v>
      </c>
      <c r="Q1" s="471"/>
      <c r="R1" s="471"/>
      <c r="S1" s="471"/>
      <c r="T1" s="471"/>
      <c r="U1" s="471"/>
      <c r="V1" s="110"/>
      <c r="W1" s="110"/>
      <c r="X1" s="110"/>
      <c r="Y1" s="110"/>
      <c r="Z1" s="110"/>
      <c r="AA1" s="110"/>
    </row>
    <row r="2" spans="1:27" ht="17.25" customHeight="1">
      <c r="A2" s="110"/>
      <c r="B2" s="132"/>
      <c r="C2" s="132"/>
      <c r="D2" s="110"/>
      <c r="E2" s="110"/>
      <c r="F2" s="110"/>
      <c r="G2" s="110"/>
      <c r="H2" s="110"/>
      <c r="I2" s="133"/>
      <c r="J2" s="134"/>
      <c r="K2" s="134"/>
      <c r="L2" s="134"/>
      <c r="M2" s="108"/>
      <c r="N2" s="108"/>
      <c r="O2" s="108"/>
      <c r="P2" s="472" t="s">
        <v>82</v>
      </c>
      <c r="Q2" s="472"/>
      <c r="R2" s="472"/>
      <c r="S2" s="472"/>
      <c r="T2" s="472"/>
      <c r="U2" s="472"/>
      <c r="V2" s="441" t="s">
        <v>399</v>
      </c>
      <c r="W2" s="441"/>
      <c r="X2" s="441"/>
      <c r="Y2" s="441"/>
      <c r="Z2" s="441"/>
      <c r="AA2" s="441"/>
    </row>
    <row r="3" spans="1:27" s="24" customFormat="1" ht="15.75" customHeight="1">
      <c r="A3" s="458" t="s">
        <v>78</v>
      </c>
      <c r="B3" s="458" t="s">
        <v>79</v>
      </c>
      <c r="C3" s="457" t="s">
        <v>77</v>
      </c>
      <c r="D3" s="457" t="s">
        <v>4</v>
      </c>
      <c r="E3" s="457"/>
      <c r="F3" s="457" t="s">
        <v>287</v>
      </c>
      <c r="G3" s="457" t="s">
        <v>80</v>
      </c>
      <c r="H3" s="457" t="s">
        <v>29</v>
      </c>
      <c r="I3" s="457" t="s">
        <v>4</v>
      </c>
      <c r="J3" s="457"/>
      <c r="K3" s="457"/>
      <c r="L3" s="457"/>
      <c r="M3" s="457"/>
      <c r="N3" s="457"/>
      <c r="O3" s="457"/>
      <c r="P3" s="457"/>
      <c r="Q3" s="457"/>
      <c r="R3" s="457"/>
      <c r="S3" s="457"/>
      <c r="T3" s="464" t="s">
        <v>294</v>
      </c>
      <c r="U3" s="467" t="s">
        <v>81</v>
      </c>
      <c r="V3" s="409" t="s">
        <v>416</v>
      </c>
      <c r="W3" s="409" t="s">
        <v>417</v>
      </c>
      <c r="X3" s="409" t="s">
        <v>418</v>
      </c>
      <c r="Y3" s="409" t="s">
        <v>419</v>
      </c>
      <c r="Z3" s="409" t="s">
        <v>420</v>
      </c>
      <c r="AA3" s="409" t="s">
        <v>415</v>
      </c>
    </row>
    <row r="4" spans="1:27" s="24" customFormat="1" ht="15.75" customHeight="1">
      <c r="A4" s="459"/>
      <c r="B4" s="459"/>
      <c r="C4" s="457"/>
      <c r="D4" s="457" t="s">
        <v>296</v>
      </c>
      <c r="E4" s="457" t="s">
        <v>41</v>
      </c>
      <c r="F4" s="457"/>
      <c r="G4" s="457"/>
      <c r="H4" s="457"/>
      <c r="I4" s="457" t="s">
        <v>40</v>
      </c>
      <c r="J4" s="461" t="s">
        <v>4</v>
      </c>
      <c r="K4" s="462"/>
      <c r="L4" s="462"/>
      <c r="M4" s="462"/>
      <c r="N4" s="462"/>
      <c r="O4" s="463"/>
      <c r="P4" s="457" t="s">
        <v>286</v>
      </c>
      <c r="Q4" s="409" t="s">
        <v>288</v>
      </c>
      <c r="R4" s="409" t="s">
        <v>293</v>
      </c>
      <c r="S4" s="409" t="s">
        <v>35</v>
      </c>
      <c r="T4" s="465"/>
      <c r="U4" s="468"/>
      <c r="V4" s="409"/>
      <c r="W4" s="409"/>
      <c r="X4" s="409"/>
      <c r="Y4" s="409"/>
      <c r="Z4" s="409"/>
      <c r="AA4" s="409"/>
    </row>
    <row r="5" spans="1:27" s="24" customFormat="1" ht="15.75" customHeight="1">
      <c r="A5" s="459"/>
      <c r="B5" s="459"/>
      <c r="C5" s="457"/>
      <c r="D5" s="457"/>
      <c r="E5" s="457"/>
      <c r="F5" s="457"/>
      <c r="G5" s="457"/>
      <c r="H5" s="457"/>
      <c r="I5" s="457"/>
      <c r="J5" s="457" t="s">
        <v>65</v>
      </c>
      <c r="K5" s="457" t="s">
        <v>4</v>
      </c>
      <c r="L5" s="457"/>
      <c r="M5" s="457"/>
      <c r="N5" s="457" t="s">
        <v>32</v>
      </c>
      <c r="O5" s="467" t="s">
        <v>291</v>
      </c>
      <c r="P5" s="457"/>
      <c r="Q5" s="409"/>
      <c r="R5" s="409"/>
      <c r="S5" s="409"/>
      <c r="T5" s="465"/>
      <c r="U5" s="468"/>
      <c r="V5" s="409"/>
      <c r="W5" s="409"/>
      <c r="X5" s="409"/>
      <c r="Y5" s="409"/>
      <c r="Z5" s="409"/>
      <c r="AA5" s="409"/>
    </row>
    <row r="6" spans="1:27" s="24" customFormat="1" ht="15.75" customHeight="1">
      <c r="A6" s="459"/>
      <c r="B6" s="459"/>
      <c r="C6" s="457"/>
      <c r="D6" s="457"/>
      <c r="E6" s="457"/>
      <c r="F6" s="457"/>
      <c r="G6" s="457"/>
      <c r="H6" s="457"/>
      <c r="I6" s="457"/>
      <c r="J6" s="457"/>
      <c r="K6" s="457"/>
      <c r="L6" s="457"/>
      <c r="M6" s="457"/>
      <c r="N6" s="457"/>
      <c r="O6" s="468"/>
      <c r="P6" s="457"/>
      <c r="Q6" s="409"/>
      <c r="R6" s="409"/>
      <c r="S6" s="409"/>
      <c r="T6" s="465"/>
      <c r="U6" s="468"/>
      <c r="V6" s="409"/>
      <c r="W6" s="409"/>
      <c r="X6" s="409"/>
      <c r="Y6" s="409"/>
      <c r="Z6" s="409"/>
      <c r="AA6" s="409"/>
    </row>
    <row r="7" spans="1:27" s="24" customFormat="1" ht="61.5" customHeight="1">
      <c r="A7" s="460"/>
      <c r="B7" s="460"/>
      <c r="C7" s="457"/>
      <c r="D7" s="457"/>
      <c r="E7" s="457"/>
      <c r="F7" s="457"/>
      <c r="G7" s="457"/>
      <c r="H7" s="457"/>
      <c r="I7" s="457"/>
      <c r="J7" s="457"/>
      <c r="K7" s="135" t="s">
        <v>30</v>
      </c>
      <c r="L7" s="135" t="s">
        <v>290</v>
      </c>
      <c r="M7" s="135" t="s">
        <v>292</v>
      </c>
      <c r="N7" s="457"/>
      <c r="O7" s="473"/>
      <c r="P7" s="457"/>
      <c r="Q7" s="409"/>
      <c r="R7" s="409"/>
      <c r="S7" s="409"/>
      <c r="T7" s="466"/>
      <c r="U7" s="468"/>
      <c r="V7" s="409"/>
      <c r="W7" s="409"/>
      <c r="X7" s="409"/>
      <c r="Y7" s="409"/>
      <c r="Z7" s="409"/>
      <c r="AA7" s="409"/>
    </row>
    <row r="8" spans="1:27" ht="18" customHeight="1">
      <c r="A8" s="455" t="s">
        <v>3</v>
      </c>
      <c r="B8" s="456"/>
      <c r="C8" s="136" t="s">
        <v>7</v>
      </c>
      <c r="D8" s="136" t="s">
        <v>8</v>
      </c>
      <c r="E8" s="136" t="s">
        <v>13</v>
      </c>
      <c r="F8" s="136" t="s">
        <v>16</v>
      </c>
      <c r="G8" s="136" t="s">
        <v>17</v>
      </c>
      <c r="H8" s="136" t="s">
        <v>18</v>
      </c>
      <c r="I8" s="136" t="s">
        <v>19</v>
      </c>
      <c r="J8" s="136" t="s">
        <v>20</v>
      </c>
      <c r="K8" s="136" t="s">
        <v>21</v>
      </c>
      <c r="L8" s="136" t="s">
        <v>22</v>
      </c>
      <c r="M8" s="136" t="s">
        <v>23</v>
      </c>
      <c r="N8" s="136" t="s">
        <v>68</v>
      </c>
      <c r="O8" s="136" t="s">
        <v>67</v>
      </c>
      <c r="P8" s="136" t="s">
        <v>69</v>
      </c>
      <c r="Q8" s="136" t="s">
        <v>70</v>
      </c>
      <c r="R8" s="136" t="s">
        <v>71</v>
      </c>
      <c r="S8" s="136" t="s">
        <v>72</v>
      </c>
      <c r="T8" s="136" t="s">
        <v>75</v>
      </c>
      <c r="U8" s="136" t="s">
        <v>76</v>
      </c>
      <c r="V8" s="83"/>
      <c r="W8" s="83"/>
      <c r="X8" s="83"/>
      <c r="Y8" s="83"/>
      <c r="Z8" s="83"/>
      <c r="AA8" s="83"/>
    </row>
    <row r="9" spans="1:27" ht="18" customHeight="1">
      <c r="A9" s="137" t="s">
        <v>3</v>
      </c>
      <c r="B9" s="138" t="s">
        <v>5</v>
      </c>
      <c r="C9" s="54">
        <v>4528759940</v>
      </c>
      <c r="D9" s="54">
        <v>3121475277</v>
      </c>
      <c r="E9" s="54">
        <v>1407284663</v>
      </c>
      <c r="F9" s="54">
        <v>31279899</v>
      </c>
      <c r="G9" s="54">
        <v>3587176</v>
      </c>
      <c r="H9" s="54">
        <v>4493892865</v>
      </c>
      <c r="I9" s="54">
        <v>2609100213</v>
      </c>
      <c r="J9" s="54">
        <v>531993874</v>
      </c>
      <c r="K9" s="54">
        <v>440921649</v>
      </c>
      <c r="L9" s="54">
        <v>91072225</v>
      </c>
      <c r="M9" s="54">
        <v>0</v>
      </c>
      <c r="N9" s="54">
        <v>2075686197</v>
      </c>
      <c r="O9" s="54">
        <v>1420142</v>
      </c>
      <c r="P9" s="54">
        <v>1633651198</v>
      </c>
      <c r="Q9" s="54">
        <v>80158163</v>
      </c>
      <c r="R9" s="54">
        <v>655300</v>
      </c>
      <c r="S9" s="54">
        <v>170327991</v>
      </c>
      <c r="T9" s="54">
        <v>3961898991</v>
      </c>
      <c r="U9" s="139">
        <v>0.20389936398353281</v>
      </c>
      <c r="V9" s="93">
        <f>C9-D9-E9</f>
        <v>0</v>
      </c>
      <c r="W9" s="93">
        <f>C9-F9-G9-H9</f>
        <v>0</v>
      </c>
      <c r="X9" s="93">
        <f>H9-I9-P9-Q9-R9-S9</f>
        <v>0</v>
      </c>
      <c r="Y9" s="93">
        <f>I9-J9-N9-O9</f>
        <v>0</v>
      </c>
      <c r="Z9" s="93">
        <f>J9-K9-L9-M9</f>
        <v>0</v>
      </c>
      <c r="AA9" s="93">
        <f>T9-SUM(N9:S9)</f>
        <v>0</v>
      </c>
    </row>
    <row r="10" spans="1:27" s="351" customFormat="1" ht="18" customHeight="1">
      <c r="A10" s="348" t="s">
        <v>0</v>
      </c>
      <c r="B10" s="349" t="s">
        <v>60</v>
      </c>
      <c r="C10" s="54">
        <v>551397962</v>
      </c>
      <c r="D10" s="54">
        <v>447358311</v>
      </c>
      <c r="E10" s="54">
        <v>104039651</v>
      </c>
      <c r="F10" s="54">
        <v>567263</v>
      </c>
      <c r="G10" s="54">
        <v>96256</v>
      </c>
      <c r="H10" s="54">
        <v>550734443</v>
      </c>
      <c r="I10" s="54">
        <v>336203345</v>
      </c>
      <c r="J10" s="54">
        <v>95694301</v>
      </c>
      <c r="K10" s="54">
        <v>95276848</v>
      </c>
      <c r="L10" s="54">
        <v>417453</v>
      </c>
      <c r="M10" s="54">
        <v>0</v>
      </c>
      <c r="N10" s="54">
        <v>240509044</v>
      </c>
      <c r="O10" s="350">
        <v>0</v>
      </c>
      <c r="P10" s="54">
        <v>207098416</v>
      </c>
      <c r="Q10" s="54">
        <v>5294912</v>
      </c>
      <c r="R10" s="54">
        <v>155300</v>
      </c>
      <c r="S10" s="54">
        <v>1982470</v>
      </c>
      <c r="T10" s="54">
        <v>455040142</v>
      </c>
      <c r="U10" s="139">
        <v>0.28463220971225017</v>
      </c>
      <c r="V10" s="281">
        <f t="shared" ref="V10:V25" si="0">C10-D10-E10</f>
        <v>0</v>
      </c>
      <c r="W10" s="281">
        <f t="shared" ref="W10:W25" si="1">C10-F10-G10-H10</f>
        <v>0</v>
      </c>
      <c r="X10" s="281">
        <f t="shared" ref="X10:X25" si="2">H10-I10-P10-Q10-R10-S10</f>
        <v>0</v>
      </c>
      <c r="Y10" s="281">
        <f t="shared" ref="Y10:Y25" si="3">I10-J10-N10-O10</f>
        <v>0</v>
      </c>
      <c r="Z10" s="281">
        <f t="shared" ref="Z10:Z25" si="4">J10-K10-L10-M10</f>
        <v>0</v>
      </c>
      <c r="AA10" s="281">
        <f t="shared" ref="AA10:AA25" si="5">T10-SUM(N10:S10)</f>
        <v>0</v>
      </c>
    </row>
    <row r="11" spans="1:27" ht="18" customHeight="1">
      <c r="A11" s="142" t="s">
        <v>7</v>
      </c>
      <c r="B11" s="57" t="s">
        <v>26</v>
      </c>
      <c r="C11" s="54">
        <v>23243679</v>
      </c>
      <c r="D11" s="52">
        <v>14618934</v>
      </c>
      <c r="E11" s="53">
        <v>8624745</v>
      </c>
      <c r="F11" s="53">
        <v>5895</v>
      </c>
      <c r="G11" s="53">
        <v>0</v>
      </c>
      <c r="H11" s="54">
        <v>23237784</v>
      </c>
      <c r="I11" s="54">
        <v>18523399</v>
      </c>
      <c r="J11" s="54">
        <v>8852099</v>
      </c>
      <c r="K11" s="53">
        <v>8790321</v>
      </c>
      <c r="L11" s="53">
        <v>61778</v>
      </c>
      <c r="M11" s="53">
        <v>0</v>
      </c>
      <c r="N11" s="53">
        <v>9671300</v>
      </c>
      <c r="O11" s="143">
        <v>0</v>
      </c>
      <c r="P11" s="53">
        <v>4214919</v>
      </c>
      <c r="Q11" s="53">
        <v>167705</v>
      </c>
      <c r="R11" s="53">
        <v>0</v>
      </c>
      <c r="S11" s="53">
        <v>331761</v>
      </c>
      <c r="T11" s="54">
        <v>14385685</v>
      </c>
      <c r="U11" s="139">
        <v>0.47788740068709851</v>
      </c>
      <c r="V11" s="93">
        <f t="shared" si="0"/>
        <v>0</v>
      </c>
      <c r="W11" s="93">
        <f t="shared" si="1"/>
        <v>0</v>
      </c>
      <c r="X11" s="93">
        <f t="shared" si="2"/>
        <v>0</v>
      </c>
      <c r="Y11" s="93">
        <f t="shared" si="3"/>
        <v>0</v>
      </c>
      <c r="Z11" s="93">
        <f t="shared" si="4"/>
        <v>0</v>
      </c>
      <c r="AA11" s="93">
        <f t="shared" si="5"/>
        <v>0</v>
      </c>
    </row>
    <row r="12" spans="1:27" ht="18" customHeight="1">
      <c r="A12" s="142" t="s">
        <v>8</v>
      </c>
      <c r="B12" s="99" t="s">
        <v>28</v>
      </c>
      <c r="C12" s="54">
        <v>12840989</v>
      </c>
      <c r="D12" s="52">
        <v>12840989</v>
      </c>
      <c r="E12" s="53">
        <v>0</v>
      </c>
      <c r="F12" s="53">
        <v>0</v>
      </c>
      <c r="G12" s="53">
        <v>0</v>
      </c>
      <c r="H12" s="54">
        <v>12840989</v>
      </c>
      <c r="I12" s="54">
        <v>12840989</v>
      </c>
      <c r="J12" s="54">
        <v>2300002</v>
      </c>
      <c r="K12" s="53">
        <v>2300002</v>
      </c>
      <c r="L12" s="53">
        <v>0</v>
      </c>
      <c r="M12" s="53">
        <v>0</v>
      </c>
      <c r="N12" s="53">
        <v>10540987</v>
      </c>
      <c r="O12" s="143">
        <v>0</v>
      </c>
      <c r="P12" s="53">
        <v>0</v>
      </c>
      <c r="Q12" s="53">
        <v>0</v>
      </c>
      <c r="R12" s="53">
        <v>0</v>
      </c>
      <c r="S12" s="53">
        <v>0</v>
      </c>
      <c r="T12" s="54">
        <v>10540987</v>
      </c>
      <c r="U12" s="139">
        <v>0.17911408537146165</v>
      </c>
      <c r="V12" s="93">
        <f t="shared" si="0"/>
        <v>0</v>
      </c>
      <c r="W12" s="93">
        <f t="shared" si="1"/>
        <v>0</v>
      </c>
      <c r="X12" s="93">
        <f t="shared" si="2"/>
        <v>0</v>
      </c>
      <c r="Y12" s="93">
        <f t="shared" si="3"/>
        <v>0</v>
      </c>
      <c r="Z12" s="93">
        <f t="shared" si="4"/>
        <v>0</v>
      </c>
      <c r="AA12" s="93">
        <f t="shared" si="5"/>
        <v>0</v>
      </c>
    </row>
    <row r="13" spans="1:27" ht="18" customHeight="1">
      <c r="A13" s="142" t="s">
        <v>13</v>
      </c>
      <c r="B13" s="99" t="s">
        <v>25</v>
      </c>
      <c r="C13" s="54">
        <v>4175607</v>
      </c>
      <c r="D13" s="52">
        <v>2184390</v>
      </c>
      <c r="E13" s="53">
        <v>1991217</v>
      </c>
      <c r="F13" s="53">
        <v>0</v>
      </c>
      <c r="G13" s="53">
        <v>1500</v>
      </c>
      <c r="H13" s="54">
        <v>4174107</v>
      </c>
      <c r="I13" s="54">
        <v>3569362</v>
      </c>
      <c r="J13" s="54">
        <v>1634706</v>
      </c>
      <c r="K13" s="53">
        <v>1634706</v>
      </c>
      <c r="L13" s="53">
        <v>0</v>
      </c>
      <c r="M13" s="53">
        <v>0</v>
      </c>
      <c r="N13" s="53">
        <v>1934656</v>
      </c>
      <c r="O13" s="143">
        <v>0</v>
      </c>
      <c r="P13" s="53">
        <v>561514</v>
      </c>
      <c r="Q13" s="53">
        <v>32231</v>
      </c>
      <c r="R13" s="53">
        <v>0</v>
      </c>
      <c r="S13" s="53">
        <v>11000</v>
      </c>
      <c r="T13" s="54">
        <v>2539401</v>
      </c>
      <c r="U13" s="139">
        <v>0.45798268710206474</v>
      </c>
      <c r="V13" s="93">
        <f t="shared" si="0"/>
        <v>0</v>
      </c>
      <c r="W13" s="93">
        <f t="shared" si="1"/>
        <v>0</v>
      </c>
      <c r="X13" s="93">
        <f t="shared" si="2"/>
        <v>0</v>
      </c>
      <c r="Y13" s="93">
        <f t="shared" si="3"/>
        <v>0</v>
      </c>
      <c r="Z13" s="93">
        <f t="shared" si="4"/>
        <v>0</v>
      </c>
      <c r="AA13" s="93">
        <f t="shared" si="5"/>
        <v>0</v>
      </c>
    </row>
    <row r="14" spans="1:27" ht="18" customHeight="1">
      <c r="A14" s="142" t="s">
        <v>16</v>
      </c>
      <c r="B14" s="99" t="s">
        <v>27</v>
      </c>
      <c r="C14" s="54">
        <v>34910</v>
      </c>
      <c r="D14" s="52">
        <v>32465</v>
      </c>
      <c r="E14" s="53">
        <v>2445</v>
      </c>
      <c r="F14" s="53">
        <v>0</v>
      </c>
      <c r="G14" s="53">
        <v>0</v>
      </c>
      <c r="H14" s="54">
        <v>34910</v>
      </c>
      <c r="I14" s="54">
        <v>9104</v>
      </c>
      <c r="J14" s="54">
        <v>2445</v>
      </c>
      <c r="K14" s="53">
        <v>2445</v>
      </c>
      <c r="L14" s="53">
        <v>0</v>
      </c>
      <c r="M14" s="53">
        <v>0</v>
      </c>
      <c r="N14" s="53">
        <v>6659</v>
      </c>
      <c r="O14" s="143">
        <v>0</v>
      </c>
      <c r="P14" s="53">
        <v>25806</v>
      </c>
      <c r="Q14" s="53">
        <v>0</v>
      </c>
      <c r="R14" s="53">
        <v>0</v>
      </c>
      <c r="S14" s="53">
        <v>0</v>
      </c>
      <c r="T14" s="54">
        <v>32465</v>
      </c>
      <c r="U14" s="139">
        <v>0.26856326889279436</v>
      </c>
      <c r="V14" s="93">
        <f t="shared" si="0"/>
        <v>0</v>
      </c>
      <c r="W14" s="93">
        <f t="shared" si="1"/>
        <v>0</v>
      </c>
      <c r="X14" s="93">
        <f t="shared" si="2"/>
        <v>0</v>
      </c>
      <c r="Y14" s="93">
        <f t="shared" si="3"/>
        <v>0</v>
      </c>
      <c r="Z14" s="93">
        <f t="shared" si="4"/>
        <v>0</v>
      </c>
      <c r="AA14" s="93">
        <f t="shared" si="5"/>
        <v>0</v>
      </c>
    </row>
    <row r="15" spans="1:27" ht="18" customHeight="1">
      <c r="A15" s="142" t="s">
        <v>17</v>
      </c>
      <c r="B15" s="99" t="s">
        <v>24</v>
      </c>
      <c r="C15" s="54">
        <v>52496953</v>
      </c>
      <c r="D15" s="52">
        <v>29984653</v>
      </c>
      <c r="E15" s="53">
        <v>22512300</v>
      </c>
      <c r="F15" s="53">
        <v>195509</v>
      </c>
      <c r="G15" s="53">
        <v>57791</v>
      </c>
      <c r="H15" s="54">
        <v>52243653</v>
      </c>
      <c r="I15" s="54">
        <v>38952421</v>
      </c>
      <c r="J15" s="54">
        <v>16531072</v>
      </c>
      <c r="K15" s="53">
        <v>16528529</v>
      </c>
      <c r="L15" s="53">
        <v>2543</v>
      </c>
      <c r="M15" s="53">
        <v>0</v>
      </c>
      <c r="N15" s="53">
        <v>22421349</v>
      </c>
      <c r="O15" s="143">
        <v>0</v>
      </c>
      <c r="P15" s="53">
        <v>12163219</v>
      </c>
      <c r="Q15" s="53">
        <v>419783</v>
      </c>
      <c r="R15" s="53">
        <v>155300</v>
      </c>
      <c r="S15" s="53">
        <v>552930</v>
      </c>
      <c r="T15" s="54">
        <v>35712581</v>
      </c>
      <c r="U15" s="139">
        <v>0.4243913876367274</v>
      </c>
      <c r="V15" s="93">
        <f t="shared" si="0"/>
        <v>0</v>
      </c>
      <c r="W15" s="93">
        <f t="shared" si="1"/>
        <v>0</v>
      </c>
      <c r="X15" s="93">
        <f t="shared" si="2"/>
        <v>0</v>
      </c>
      <c r="Y15" s="93">
        <f t="shared" si="3"/>
        <v>0</v>
      </c>
      <c r="Z15" s="93">
        <f t="shared" si="4"/>
        <v>0</v>
      </c>
      <c r="AA15" s="93">
        <f t="shared" si="5"/>
        <v>0</v>
      </c>
    </row>
    <row r="16" spans="1:27" ht="24.75">
      <c r="A16" s="142" t="s">
        <v>18</v>
      </c>
      <c r="B16" s="100" t="s">
        <v>263</v>
      </c>
      <c r="C16" s="54">
        <v>196518845</v>
      </c>
      <c r="D16" s="52">
        <v>153911370</v>
      </c>
      <c r="E16" s="53">
        <v>42607475</v>
      </c>
      <c r="F16" s="53">
        <v>62240</v>
      </c>
      <c r="G16" s="53">
        <v>0</v>
      </c>
      <c r="H16" s="54">
        <v>196456605</v>
      </c>
      <c r="I16" s="54">
        <v>172687545</v>
      </c>
      <c r="J16" s="54">
        <v>45791711</v>
      </c>
      <c r="K16" s="53">
        <v>45791711</v>
      </c>
      <c r="L16" s="53">
        <v>0</v>
      </c>
      <c r="M16" s="53">
        <v>0</v>
      </c>
      <c r="N16" s="53">
        <v>126895834</v>
      </c>
      <c r="O16" s="143">
        <v>0</v>
      </c>
      <c r="P16" s="53">
        <v>19149321</v>
      </c>
      <c r="Q16" s="53">
        <v>4619739</v>
      </c>
      <c r="R16" s="53">
        <v>0</v>
      </c>
      <c r="S16" s="53">
        <v>0</v>
      </c>
      <c r="T16" s="54">
        <v>150664894</v>
      </c>
      <c r="U16" s="139">
        <v>0.26517089579332431</v>
      </c>
      <c r="V16" s="93">
        <f t="shared" si="0"/>
        <v>0</v>
      </c>
      <c r="W16" s="93">
        <f t="shared" si="1"/>
        <v>0</v>
      </c>
      <c r="X16" s="93">
        <f t="shared" si="2"/>
        <v>0</v>
      </c>
      <c r="Y16" s="93">
        <f t="shared" si="3"/>
        <v>0</v>
      </c>
      <c r="Z16" s="93">
        <f t="shared" si="4"/>
        <v>0</v>
      </c>
      <c r="AA16" s="93">
        <f t="shared" si="5"/>
        <v>0</v>
      </c>
    </row>
    <row r="17" spans="1:27" ht="18" customHeight="1">
      <c r="A17" s="142" t="s">
        <v>19</v>
      </c>
      <c r="B17" s="99" t="s">
        <v>254</v>
      </c>
      <c r="C17" s="54">
        <v>262086979</v>
      </c>
      <c r="D17" s="52">
        <v>233785510</v>
      </c>
      <c r="E17" s="53">
        <v>28301469</v>
      </c>
      <c r="F17" s="53">
        <v>303619</v>
      </c>
      <c r="G17" s="53">
        <v>36965</v>
      </c>
      <c r="H17" s="54">
        <v>261746395</v>
      </c>
      <c r="I17" s="54">
        <v>89620525</v>
      </c>
      <c r="J17" s="54">
        <v>20582266</v>
      </c>
      <c r="K17" s="53">
        <v>20229134</v>
      </c>
      <c r="L17" s="53">
        <v>353132</v>
      </c>
      <c r="M17" s="53">
        <v>0</v>
      </c>
      <c r="N17" s="53">
        <v>69038259</v>
      </c>
      <c r="O17" s="143">
        <v>0</v>
      </c>
      <c r="P17" s="53">
        <v>170983637</v>
      </c>
      <c r="Q17" s="53">
        <v>55454</v>
      </c>
      <c r="R17" s="53">
        <v>0</v>
      </c>
      <c r="S17" s="53">
        <v>1086779</v>
      </c>
      <c r="T17" s="54">
        <v>241164129</v>
      </c>
      <c r="U17" s="139">
        <v>0.22966018108017108</v>
      </c>
      <c r="V17" s="93">
        <f t="shared" si="0"/>
        <v>0</v>
      </c>
      <c r="W17" s="93">
        <f t="shared" si="1"/>
        <v>0</v>
      </c>
      <c r="X17" s="93">
        <f t="shared" si="2"/>
        <v>0</v>
      </c>
      <c r="Y17" s="93">
        <f t="shared" si="3"/>
        <v>0</v>
      </c>
      <c r="Z17" s="93">
        <f t="shared" si="4"/>
        <v>0</v>
      </c>
      <c r="AA17" s="93">
        <f t="shared" si="5"/>
        <v>0</v>
      </c>
    </row>
    <row r="18" spans="1:27" ht="17.25" customHeight="1">
      <c r="A18" s="140" t="s">
        <v>1</v>
      </c>
      <c r="B18" s="141" t="s">
        <v>61</v>
      </c>
      <c r="C18" s="54">
        <v>3977361978</v>
      </c>
      <c r="D18" s="54">
        <v>2674116966</v>
      </c>
      <c r="E18" s="54">
        <v>1303245012</v>
      </c>
      <c r="F18" s="54">
        <v>30712636</v>
      </c>
      <c r="G18" s="54">
        <v>3490920</v>
      </c>
      <c r="H18" s="54">
        <v>3943158422</v>
      </c>
      <c r="I18" s="54">
        <v>2272896868</v>
      </c>
      <c r="J18" s="54">
        <v>436299573</v>
      </c>
      <c r="K18" s="54">
        <v>345644801</v>
      </c>
      <c r="L18" s="54">
        <v>90654772</v>
      </c>
      <c r="M18" s="54">
        <v>0</v>
      </c>
      <c r="N18" s="54">
        <v>1835177153</v>
      </c>
      <c r="O18" s="54">
        <v>1420142</v>
      </c>
      <c r="P18" s="54">
        <v>1426552782</v>
      </c>
      <c r="Q18" s="54">
        <v>74863251</v>
      </c>
      <c r="R18" s="54">
        <v>500000</v>
      </c>
      <c r="S18" s="54">
        <v>168345521</v>
      </c>
      <c r="T18" s="54">
        <v>3506858849</v>
      </c>
      <c r="U18" s="139">
        <v>0.19195748788369574</v>
      </c>
      <c r="V18" s="93">
        <f t="shared" si="0"/>
        <v>0</v>
      </c>
      <c r="W18" s="93">
        <f t="shared" si="1"/>
        <v>0</v>
      </c>
      <c r="X18" s="93">
        <f t="shared" si="2"/>
        <v>0</v>
      </c>
      <c r="Y18" s="93">
        <f t="shared" si="3"/>
        <v>0</v>
      </c>
      <c r="Z18" s="93">
        <f t="shared" si="4"/>
        <v>0</v>
      </c>
      <c r="AA18" s="93">
        <f t="shared" si="5"/>
        <v>0</v>
      </c>
    </row>
    <row r="19" spans="1:27" ht="18" customHeight="1">
      <c r="A19" s="142" t="s">
        <v>7</v>
      </c>
      <c r="B19" s="57" t="s">
        <v>26</v>
      </c>
      <c r="C19" s="54">
        <v>2040405397</v>
      </c>
      <c r="D19" s="52">
        <v>1217581632</v>
      </c>
      <c r="E19" s="53">
        <v>822823765</v>
      </c>
      <c r="F19" s="53">
        <v>0</v>
      </c>
      <c r="G19" s="53">
        <v>77496</v>
      </c>
      <c r="H19" s="54">
        <v>2040327901</v>
      </c>
      <c r="I19" s="54">
        <v>1298128120</v>
      </c>
      <c r="J19" s="54">
        <v>171568964</v>
      </c>
      <c r="K19" s="53">
        <v>124433180</v>
      </c>
      <c r="L19" s="53">
        <v>47135784</v>
      </c>
      <c r="M19" s="53">
        <v>0</v>
      </c>
      <c r="N19" s="53">
        <v>1126559156</v>
      </c>
      <c r="O19" s="53">
        <v>0</v>
      </c>
      <c r="P19" s="53">
        <v>659034446</v>
      </c>
      <c r="Q19" s="53">
        <v>13779158</v>
      </c>
      <c r="R19" s="53">
        <v>0</v>
      </c>
      <c r="S19" s="53">
        <v>69386177</v>
      </c>
      <c r="T19" s="54">
        <v>1868758937</v>
      </c>
      <c r="U19" s="139">
        <v>0.13216643361827798</v>
      </c>
      <c r="V19" s="93">
        <f t="shared" si="0"/>
        <v>0</v>
      </c>
      <c r="W19" s="93">
        <f t="shared" si="1"/>
        <v>0</v>
      </c>
      <c r="X19" s="93">
        <f t="shared" si="2"/>
        <v>0</v>
      </c>
      <c r="Y19" s="93">
        <f t="shared" si="3"/>
        <v>0</v>
      </c>
      <c r="Z19" s="93">
        <f t="shared" si="4"/>
        <v>0</v>
      </c>
      <c r="AA19" s="93">
        <f t="shared" si="5"/>
        <v>0</v>
      </c>
    </row>
    <row r="20" spans="1:27" ht="18" customHeight="1">
      <c r="A20" s="142" t="s">
        <v>8</v>
      </c>
      <c r="B20" s="99" t="s">
        <v>28</v>
      </c>
      <c r="C20" s="54">
        <v>22815338</v>
      </c>
      <c r="D20" s="52">
        <v>22815338</v>
      </c>
      <c r="E20" s="53">
        <v>0</v>
      </c>
      <c r="F20" s="53">
        <v>0</v>
      </c>
      <c r="G20" s="53">
        <v>0</v>
      </c>
      <c r="H20" s="54">
        <v>22815338</v>
      </c>
      <c r="I20" s="54">
        <v>22548104</v>
      </c>
      <c r="J20" s="54">
        <v>22548104</v>
      </c>
      <c r="K20" s="53">
        <v>16061246</v>
      </c>
      <c r="L20" s="53">
        <v>6486858</v>
      </c>
      <c r="M20" s="53">
        <v>0</v>
      </c>
      <c r="N20" s="53">
        <v>0</v>
      </c>
      <c r="O20" s="53">
        <v>0</v>
      </c>
      <c r="P20" s="53">
        <v>267234</v>
      </c>
      <c r="Q20" s="53">
        <v>0</v>
      </c>
      <c r="R20" s="53">
        <v>0</v>
      </c>
      <c r="S20" s="53">
        <v>0</v>
      </c>
      <c r="T20" s="54">
        <v>267234</v>
      </c>
      <c r="U20" s="139">
        <v>1</v>
      </c>
      <c r="V20" s="93">
        <f t="shared" si="0"/>
        <v>0</v>
      </c>
      <c r="W20" s="93">
        <f t="shared" si="1"/>
        <v>0</v>
      </c>
      <c r="X20" s="93">
        <f t="shared" si="2"/>
        <v>0</v>
      </c>
      <c r="Y20" s="93">
        <f t="shared" si="3"/>
        <v>0</v>
      </c>
      <c r="Z20" s="93">
        <f t="shared" si="4"/>
        <v>0</v>
      </c>
      <c r="AA20" s="93">
        <f t="shared" si="5"/>
        <v>0</v>
      </c>
    </row>
    <row r="21" spans="1:27" ht="18" customHeight="1">
      <c r="A21" s="142" t="s">
        <v>13</v>
      </c>
      <c r="B21" s="99" t="s">
        <v>25</v>
      </c>
      <c r="C21" s="54">
        <v>23403289</v>
      </c>
      <c r="D21" s="52">
        <v>13972027</v>
      </c>
      <c r="E21" s="53">
        <v>9431262</v>
      </c>
      <c r="F21" s="53">
        <v>168601</v>
      </c>
      <c r="G21" s="53">
        <v>0</v>
      </c>
      <c r="H21" s="54">
        <v>23234688</v>
      </c>
      <c r="I21" s="54">
        <v>17333330</v>
      </c>
      <c r="J21" s="54">
        <v>5022536</v>
      </c>
      <c r="K21" s="53">
        <v>3955033</v>
      </c>
      <c r="L21" s="53">
        <v>1067503</v>
      </c>
      <c r="M21" s="53">
        <v>0</v>
      </c>
      <c r="N21" s="53">
        <v>11134652</v>
      </c>
      <c r="O21" s="53">
        <v>1176142</v>
      </c>
      <c r="P21" s="53">
        <v>5357945</v>
      </c>
      <c r="Q21" s="53">
        <v>516212</v>
      </c>
      <c r="R21" s="53">
        <v>0</v>
      </c>
      <c r="S21" s="53">
        <v>27201</v>
      </c>
      <c r="T21" s="54">
        <v>18212152</v>
      </c>
      <c r="U21" s="139">
        <v>0.28976174803110538</v>
      </c>
      <c r="V21" s="93">
        <f t="shared" si="0"/>
        <v>0</v>
      </c>
      <c r="W21" s="93">
        <f t="shared" si="1"/>
        <v>0</v>
      </c>
      <c r="X21" s="93">
        <f t="shared" si="2"/>
        <v>0</v>
      </c>
      <c r="Y21" s="93">
        <f t="shared" si="3"/>
        <v>0</v>
      </c>
      <c r="Z21" s="93">
        <f t="shared" si="4"/>
        <v>0</v>
      </c>
      <c r="AA21" s="93">
        <f t="shared" si="5"/>
        <v>0</v>
      </c>
    </row>
    <row r="22" spans="1:27" ht="18" customHeight="1">
      <c r="A22" s="142" t="s">
        <v>16</v>
      </c>
      <c r="B22" s="99" t="s">
        <v>27</v>
      </c>
      <c r="C22" s="54">
        <v>9168871</v>
      </c>
      <c r="D22" s="52">
        <v>9168871</v>
      </c>
      <c r="E22" s="53">
        <v>0</v>
      </c>
      <c r="F22" s="53">
        <v>0</v>
      </c>
      <c r="G22" s="53">
        <v>0</v>
      </c>
      <c r="H22" s="54">
        <v>9168871</v>
      </c>
      <c r="I22" s="54">
        <v>0</v>
      </c>
      <c r="J22" s="54">
        <v>0</v>
      </c>
      <c r="K22" s="53">
        <v>0</v>
      </c>
      <c r="L22" s="53">
        <v>0</v>
      </c>
      <c r="M22" s="53">
        <v>0</v>
      </c>
      <c r="N22" s="53">
        <v>0</v>
      </c>
      <c r="O22" s="53">
        <v>0</v>
      </c>
      <c r="P22" s="53">
        <v>9168871</v>
      </c>
      <c r="Q22" s="53">
        <v>0</v>
      </c>
      <c r="R22" s="53">
        <v>0</v>
      </c>
      <c r="S22" s="53">
        <v>0</v>
      </c>
      <c r="T22" s="54">
        <v>9168871</v>
      </c>
      <c r="U22" s="139" t="s">
        <v>443</v>
      </c>
      <c r="V22" s="93">
        <f t="shared" si="0"/>
        <v>0</v>
      </c>
      <c r="W22" s="93">
        <f t="shared" si="1"/>
        <v>0</v>
      </c>
      <c r="X22" s="93">
        <f t="shared" si="2"/>
        <v>0</v>
      </c>
      <c r="Y22" s="93">
        <f t="shared" si="3"/>
        <v>0</v>
      </c>
      <c r="Z22" s="93">
        <f t="shared" si="4"/>
        <v>0</v>
      </c>
      <c r="AA22" s="93">
        <f t="shared" si="5"/>
        <v>0</v>
      </c>
    </row>
    <row r="23" spans="1:27" ht="18" customHeight="1">
      <c r="A23" s="142" t="s">
        <v>17</v>
      </c>
      <c r="B23" s="99" t="s">
        <v>24</v>
      </c>
      <c r="C23" s="54">
        <v>1535044312</v>
      </c>
      <c r="D23" s="52">
        <v>1108585458</v>
      </c>
      <c r="E23" s="53">
        <v>426458854</v>
      </c>
      <c r="F23" s="53">
        <v>30354035</v>
      </c>
      <c r="G23" s="53">
        <v>3408924</v>
      </c>
      <c r="H23" s="54">
        <v>1501281353</v>
      </c>
      <c r="I23" s="54">
        <v>855743246</v>
      </c>
      <c r="J23" s="54">
        <v>230432770</v>
      </c>
      <c r="K23" s="53">
        <v>195348964</v>
      </c>
      <c r="L23" s="53">
        <v>35083806</v>
      </c>
      <c r="M23" s="53">
        <v>0</v>
      </c>
      <c r="N23" s="53">
        <v>625066476</v>
      </c>
      <c r="O23" s="53">
        <v>244000</v>
      </c>
      <c r="P23" s="53">
        <v>490560235</v>
      </c>
      <c r="Q23" s="53">
        <v>59269129</v>
      </c>
      <c r="R23" s="53">
        <v>500000</v>
      </c>
      <c r="S23" s="53">
        <v>95208743</v>
      </c>
      <c r="T23" s="54">
        <v>1270848583</v>
      </c>
      <c r="U23" s="139">
        <v>0.26927793012344731</v>
      </c>
      <c r="V23" s="93">
        <f t="shared" si="0"/>
        <v>0</v>
      </c>
      <c r="W23" s="93">
        <f t="shared" si="1"/>
        <v>0</v>
      </c>
      <c r="X23" s="93">
        <f t="shared" si="2"/>
        <v>0</v>
      </c>
      <c r="Y23" s="93">
        <f t="shared" si="3"/>
        <v>0</v>
      </c>
      <c r="Z23" s="93">
        <f t="shared" si="4"/>
        <v>0</v>
      </c>
      <c r="AA23" s="93">
        <f t="shared" si="5"/>
        <v>0</v>
      </c>
    </row>
    <row r="24" spans="1:27" ht="24.75">
      <c r="A24" s="142" t="s">
        <v>18</v>
      </c>
      <c r="B24" s="100" t="s">
        <v>263</v>
      </c>
      <c r="C24" s="54">
        <v>32783201</v>
      </c>
      <c r="D24" s="52">
        <v>32706863</v>
      </c>
      <c r="E24" s="53">
        <v>76338</v>
      </c>
      <c r="F24" s="53">
        <v>0</v>
      </c>
      <c r="G24" s="53">
        <v>0</v>
      </c>
      <c r="H24" s="54">
        <v>32783201</v>
      </c>
      <c r="I24" s="54">
        <v>1184112</v>
      </c>
      <c r="J24" s="54">
        <v>46338</v>
      </c>
      <c r="K24" s="53">
        <v>46338</v>
      </c>
      <c r="L24" s="53">
        <v>0</v>
      </c>
      <c r="M24" s="53">
        <v>0</v>
      </c>
      <c r="N24" s="53">
        <v>1137774</v>
      </c>
      <c r="O24" s="53">
        <v>0</v>
      </c>
      <c r="P24" s="53">
        <v>31599089</v>
      </c>
      <c r="Q24" s="53">
        <v>0</v>
      </c>
      <c r="R24" s="53">
        <v>0</v>
      </c>
      <c r="S24" s="53">
        <v>0</v>
      </c>
      <c r="T24" s="54">
        <v>32736863</v>
      </c>
      <c r="U24" s="139">
        <v>3.91331225424622E-2</v>
      </c>
      <c r="V24" s="93">
        <f t="shared" si="0"/>
        <v>0</v>
      </c>
      <c r="W24" s="93">
        <f t="shared" si="1"/>
        <v>0</v>
      </c>
      <c r="X24" s="93">
        <f t="shared" si="2"/>
        <v>0</v>
      </c>
      <c r="Y24" s="93">
        <f t="shared" si="3"/>
        <v>0</v>
      </c>
      <c r="Z24" s="93">
        <f t="shared" si="4"/>
        <v>0</v>
      </c>
      <c r="AA24" s="93">
        <f t="shared" si="5"/>
        <v>0</v>
      </c>
    </row>
    <row r="25" spans="1:27" ht="18" customHeight="1">
      <c r="A25" s="142" t="s">
        <v>19</v>
      </c>
      <c r="B25" s="99" t="s">
        <v>254</v>
      </c>
      <c r="C25" s="54">
        <v>313741570</v>
      </c>
      <c r="D25" s="52">
        <v>269286777</v>
      </c>
      <c r="E25" s="53">
        <v>44454793</v>
      </c>
      <c r="F25" s="53">
        <v>190000</v>
      </c>
      <c r="G25" s="53">
        <v>4500</v>
      </c>
      <c r="H25" s="54">
        <v>313547070</v>
      </c>
      <c r="I25" s="54">
        <v>77959956</v>
      </c>
      <c r="J25" s="54">
        <v>6680861</v>
      </c>
      <c r="K25" s="53">
        <v>5800040</v>
      </c>
      <c r="L25" s="53">
        <v>880821</v>
      </c>
      <c r="M25" s="53">
        <v>0</v>
      </c>
      <c r="N25" s="53">
        <v>71279095</v>
      </c>
      <c r="O25" s="53">
        <v>0</v>
      </c>
      <c r="P25" s="53">
        <v>230564962</v>
      </c>
      <c r="Q25" s="53">
        <v>1298752</v>
      </c>
      <c r="R25" s="53">
        <v>0</v>
      </c>
      <c r="S25" s="53">
        <v>3723400</v>
      </c>
      <c r="T25" s="54">
        <v>306866209</v>
      </c>
      <c r="U25" s="139">
        <v>8.5696059140926151E-2</v>
      </c>
      <c r="V25" s="93">
        <f t="shared" si="0"/>
        <v>0</v>
      </c>
      <c r="W25" s="93">
        <f t="shared" si="1"/>
        <v>0</v>
      </c>
      <c r="X25" s="93">
        <f t="shared" si="2"/>
        <v>0</v>
      </c>
      <c r="Y25" s="93">
        <f t="shared" si="3"/>
        <v>0</v>
      </c>
      <c r="Z25" s="93">
        <f t="shared" si="4"/>
        <v>0</v>
      </c>
      <c r="AA25" s="93">
        <f t="shared" si="5"/>
        <v>0</v>
      </c>
    </row>
    <row r="26" spans="1:27" ht="18" customHeight="1">
      <c r="A26" s="144" t="s">
        <v>188</v>
      </c>
      <c r="B26" s="102" t="s">
        <v>184</v>
      </c>
      <c r="C26" s="96"/>
      <c r="D26" s="103"/>
      <c r="E26" s="98"/>
      <c r="F26" s="98"/>
      <c r="G26" s="98"/>
      <c r="H26" s="96"/>
      <c r="I26" s="96"/>
      <c r="J26" s="96"/>
      <c r="K26" s="98"/>
      <c r="L26" s="98"/>
      <c r="M26" s="98"/>
      <c r="N26" s="98"/>
      <c r="O26" s="98"/>
      <c r="P26" s="98"/>
      <c r="Q26" s="98"/>
      <c r="R26" s="98"/>
      <c r="S26" s="98"/>
      <c r="T26" s="96"/>
      <c r="U26" s="98"/>
      <c r="V26" s="110"/>
      <c r="W26" s="110"/>
      <c r="X26" s="110"/>
      <c r="Y26" s="110"/>
      <c r="Z26" s="110"/>
      <c r="AA26" s="110"/>
    </row>
    <row r="27" spans="1:27" ht="18" customHeight="1">
      <c r="A27" s="145" t="s">
        <v>7</v>
      </c>
      <c r="B27" s="57" t="s">
        <v>208</v>
      </c>
      <c r="C27" s="96"/>
      <c r="D27" s="103"/>
      <c r="E27" s="98"/>
      <c r="F27" s="53"/>
      <c r="G27" s="98"/>
      <c r="H27" s="96"/>
      <c r="I27" s="96"/>
      <c r="J27" s="96"/>
      <c r="K27" s="53"/>
      <c r="L27" s="98"/>
      <c r="M27" s="98"/>
      <c r="N27" s="98"/>
      <c r="O27" s="98"/>
      <c r="P27" s="98"/>
      <c r="Q27" s="98"/>
      <c r="R27" s="98"/>
      <c r="S27" s="98"/>
      <c r="T27" s="96"/>
      <c r="U27" s="98"/>
      <c r="V27" s="110"/>
      <c r="W27" s="110"/>
      <c r="X27" s="110"/>
      <c r="Y27" s="110"/>
      <c r="Z27" s="110"/>
      <c r="AA27" s="110"/>
    </row>
    <row r="28" spans="1:27" ht="18" customHeight="1">
      <c r="A28" s="145" t="s">
        <v>8</v>
      </c>
      <c r="B28" s="57" t="s">
        <v>209</v>
      </c>
      <c r="C28" s="96"/>
      <c r="D28" s="103"/>
      <c r="E28" s="53"/>
      <c r="F28" s="98"/>
      <c r="G28" s="98"/>
      <c r="H28" s="96"/>
      <c r="I28" s="96"/>
      <c r="J28" s="96"/>
      <c r="K28" s="53">
        <v>0</v>
      </c>
      <c r="L28" s="98"/>
      <c r="M28" s="98"/>
      <c r="N28" s="98"/>
      <c r="O28" s="98"/>
      <c r="P28" s="98"/>
      <c r="Q28" s="98"/>
      <c r="R28" s="98"/>
      <c r="S28" s="98"/>
      <c r="T28" s="96"/>
      <c r="U28" s="98"/>
      <c r="V28" s="110"/>
      <c r="W28" s="110"/>
      <c r="X28" s="110"/>
      <c r="Y28" s="110"/>
      <c r="Z28" s="110"/>
      <c r="AA28" s="110"/>
    </row>
    <row r="29" spans="1:27" s="23" customFormat="1" ht="24.75" customHeight="1">
      <c r="A29" s="425" t="str">
        <f>TT!C7</f>
        <v>Thanh Hóa, ngày 02 tháng 4 năm 2026</v>
      </c>
      <c r="B29" s="426"/>
      <c r="C29" s="426"/>
      <c r="D29" s="426"/>
      <c r="E29" s="426"/>
      <c r="F29" s="104"/>
      <c r="G29" s="104"/>
      <c r="H29" s="104"/>
      <c r="I29" s="105"/>
      <c r="J29" s="105"/>
      <c r="K29" s="105"/>
      <c r="L29" s="105"/>
      <c r="M29" s="105"/>
      <c r="N29" s="427" t="str">
        <f>TT!C4</f>
        <v>Thanh Hóa, ngày 02 tháng 4 năm 2026</v>
      </c>
      <c r="O29" s="427"/>
      <c r="P29" s="428"/>
      <c r="Q29" s="428"/>
      <c r="R29" s="428"/>
      <c r="S29" s="428"/>
      <c r="T29" s="428"/>
      <c r="U29" s="428"/>
      <c r="V29" s="105"/>
      <c r="W29" s="105"/>
      <c r="X29" s="105"/>
      <c r="Y29" s="105"/>
      <c r="Z29" s="105"/>
      <c r="AA29" s="105"/>
    </row>
    <row r="30" spans="1:27" ht="15.75" customHeight="1">
      <c r="A30" s="421" t="s">
        <v>133</v>
      </c>
      <c r="B30" s="422"/>
      <c r="C30" s="422"/>
      <c r="D30" s="422"/>
      <c r="E30" s="422"/>
      <c r="F30" s="107"/>
      <c r="G30" s="107"/>
      <c r="H30" s="107"/>
      <c r="I30" s="108"/>
      <c r="J30" s="108"/>
      <c r="K30" s="108"/>
      <c r="L30" s="108"/>
      <c r="M30" s="108"/>
      <c r="N30" s="429" t="str">
        <f>TT!C5</f>
        <v>TRƯỞNG THI HÀNH ÁN DÂN SỰ</v>
      </c>
      <c r="O30" s="429"/>
      <c r="P30" s="429"/>
      <c r="Q30" s="429"/>
      <c r="R30" s="429"/>
      <c r="S30" s="429"/>
      <c r="T30" s="429"/>
      <c r="U30" s="429"/>
      <c r="V30" s="110"/>
      <c r="W30" s="110"/>
      <c r="X30" s="110"/>
      <c r="Y30" s="110"/>
      <c r="Z30" s="110"/>
      <c r="AA30" s="110"/>
    </row>
    <row r="31" spans="1:27" ht="131.25" customHeight="1">
      <c r="A31" s="109"/>
      <c r="B31" s="109"/>
      <c r="C31" s="109"/>
      <c r="D31" s="109"/>
      <c r="E31" s="109"/>
      <c r="F31" s="110"/>
      <c r="G31" s="110"/>
      <c r="H31" s="110"/>
      <c r="I31" s="108"/>
      <c r="J31" s="108"/>
      <c r="K31" s="108"/>
      <c r="L31" s="108"/>
      <c r="M31" s="108"/>
      <c r="N31" s="108"/>
      <c r="O31" s="108"/>
      <c r="P31" s="111"/>
      <c r="Q31" s="111"/>
      <c r="R31" s="108"/>
      <c r="S31" s="108"/>
      <c r="T31" s="110"/>
      <c r="U31" s="110"/>
      <c r="V31" s="110"/>
      <c r="W31" s="110"/>
      <c r="X31" s="110"/>
      <c r="Y31" s="110"/>
      <c r="Z31" s="110"/>
      <c r="AA31" s="110"/>
    </row>
    <row r="32" spans="1:27" ht="15.75" customHeight="1">
      <c r="A32" s="420" t="str">
        <f>TT!C6</f>
        <v>Đào Tuấn Linh</v>
      </c>
      <c r="B32" s="420"/>
      <c r="C32" s="420"/>
      <c r="D32" s="420"/>
      <c r="E32" s="420"/>
      <c r="F32" s="112" t="s">
        <v>2</v>
      </c>
      <c r="G32" s="112"/>
      <c r="H32" s="112"/>
      <c r="I32" s="112"/>
      <c r="J32" s="112"/>
      <c r="K32" s="112"/>
      <c r="L32" s="112"/>
      <c r="M32" s="112"/>
      <c r="N32" s="430" t="str">
        <f>TT!C3</f>
        <v>Trần Văn Dũng</v>
      </c>
      <c r="O32" s="430"/>
      <c r="P32" s="430"/>
      <c r="Q32" s="430"/>
      <c r="R32" s="430"/>
      <c r="S32" s="430"/>
      <c r="T32" s="430"/>
      <c r="U32" s="430"/>
      <c r="V32" s="110"/>
      <c r="W32" s="110"/>
      <c r="X32" s="110"/>
      <c r="Y32" s="110"/>
      <c r="Z32" s="110"/>
      <c r="AA32" s="110"/>
    </row>
    <row r="33" spans="1:21">
      <c r="A33" s="12"/>
      <c r="B33" s="12"/>
      <c r="C33" s="12"/>
      <c r="D33" s="12"/>
      <c r="E33" s="12"/>
      <c r="F33" s="12"/>
      <c r="G33" s="12"/>
      <c r="H33" s="12"/>
      <c r="I33" s="12"/>
      <c r="J33" s="12"/>
      <c r="K33" s="12"/>
      <c r="L33" s="12"/>
      <c r="M33" s="13"/>
      <c r="N33" s="13"/>
      <c r="O33" s="13"/>
      <c r="P33" s="13"/>
      <c r="Q33" s="13"/>
      <c r="R33" s="13"/>
      <c r="S33" s="13"/>
      <c r="T33" s="13"/>
      <c r="U33" s="13"/>
    </row>
    <row r="34" spans="1:21" ht="16.5">
      <c r="A34" s="45"/>
      <c r="B34" s="46" t="s">
        <v>400</v>
      </c>
      <c r="C34" s="45"/>
      <c r="D34" s="45"/>
      <c r="E34" s="45"/>
      <c r="F34" s="47"/>
      <c r="G34" s="47"/>
      <c r="H34" s="47"/>
      <c r="I34" s="47"/>
      <c r="J34" s="47"/>
      <c r="K34" s="47"/>
      <c r="L34" s="47"/>
      <c r="M34" s="47"/>
      <c r="N34" s="45"/>
      <c r="O34" s="45"/>
      <c r="P34" s="45"/>
      <c r="Q34" s="45"/>
      <c r="R34" s="45"/>
      <c r="S34" s="45"/>
      <c r="T34" s="45"/>
      <c r="U34" s="45"/>
    </row>
    <row r="35" spans="1:21" ht="16.5">
      <c r="A35" s="40"/>
      <c r="B35" s="43" t="s">
        <v>6</v>
      </c>
      <c r="C35" s="40">
        <f>C9-C10-C18</f>
        <v>0</v>
      </c>
      <c r="D35" s="40">
        <f t="shared" ref="D35:T35" si="6">D9-D10-D18</f>
        <v>0</v>
      </c>
      <c r="E35" s="40">
        <f t="shared" si="6"/>
        <v>0</v>
      </c>
      <c r="F35" s="40">
        <f t="shared" si="6"/>
        <v>0</v>
      </c>
      <c r="G35" s="40">
        <f t="shared" si="6"/>
        <v>0</v>
      </c>
      <c r="H35" s="40">
        <f t="shared" si="6"/>
        <v>0</v>
      </c>
      <c r="I35" s="40">
        <f t="shared" si="6"/>
        <v>0</v>
      </c>
      <c r="J35" s="40">
        <f t="shared" si="6"/>
        <v>0</v>
      </c>
      <c r="K35" s="40">
        <f t="shared" si="6"/>
        <v>0</v>
      </c>
      <c r="L35" s="40">
        <f t="shared" si="6"/>
        <v>0</v>
      </c>
      <c r="M35" s="40">
        <f t="shared" si="6"/>
        <v>0</v>
      </c>
      <c r="N35" s="40">
        <f t="shared" si="6"/>
        <v>0</v>
      </c>
      <c r="O35" s="40">
        <f t="shared" si="6"/>
        <v>0</v>
      </c>
      <c r="P35" s="40">
        <f t="shared" si="6"/>
        <v>0</v>
      </c>
      <c r="Q35" s="40">
        <f t="shared" si="6"/>
        <v>0</v>
      </c>
      <c r="R35" s="40">
        <f t="shared" si="6"/>
        <v>0</v>
      </c>
      <c r="S35" s="40">
        <f t="shared" si="6"/>
        <v>0</v>
      </c>
      <c r="T35" s="40">
        <f t="shared" si="6"/>
        <v>0</v>
      </c>
      <c r="U35" s="40"/>
    </row>
    <row r="36" spans="1:21" ht="16.5">
      <c r="A36" s="40"/>
      <c r="B36" s="42" t="s">
        <v>60</v>
      </c>
      <c r="C36" s="40">
        <f>C10-SUM(C11:C17)</f>
        <v>0</v>
      </c>
      <c r="D36" s="40">
        <f t="shared" ref="D36:T36" si="7">D10-SUM(D11:D17)</f>
        <v>0</v>
      </c>
      <c r="E36" s="40">
        <f t="shared" si="7"/>
        <v>0</v>
      </c>
      <c r="F36" s="40">
        <f t="shared" si="7"/>
        <v>0</v>
      </c>
      <c r="G36" s="40">
        <f t="shared" si="7"/>
        <v>0</v>
      </c>
      <c r="H36" s="40">
        <f t="shared" si="7"/>
        <v>0</v>
      </c>
      <c r="I36" s="40">
        <f t="shared" si="7"/>
        <v>0</v>
      </c>
      <c r="J36" s="40">
        <f t="shared" si="7"/>
        <v>0</v>
      </c>
      <c r="K36" s="40">
        <f t="shared" si="7"/>
        <v>0</v>
      </c>
      <c r="L36" s="40">
        <f t="shared" si="7"/>
        <v>0</v>
      </c>
      <c r="M36" s="40">
        <f t="shared" si="7"/>
        <v>0</v>
      </c>
      <c r="N36" s="40">
        <f t="shared" si="7"/>
        <v>0</v>
      </c>
      <c r="O36" s="40">
        <f t="shared" si="7"/>
        <v>0</v>
      </c>
      <c r="P36" s="40">
        <f t="shared" si="7"/>
        <v>0</v>
      </c>
      <c r="Q36" s="40">
        <f t="shared" si="7"/>
        <v>0</v>
      </c>
      <c r="R36" s="40">
        <f t="shared" si="7"/>
        <v>0</v>
      </c>
      <c r="S36" s="40">
        <f t="shared" si="7"/>
        <v>0</v>
      </c>
      <c r="T36" s="40">
        <f t="shared" si="7"/>
        <v>0</v>
      </c>
      <c r="U36" s="40"/>
    </row>
    <row r="37" spans="1:21">
      <c r="A37" s="41"/>
      <c r="B37" s="34" t="s">
        <v>61</v>
      </c>
      <c r="C37" s="44">
        <f>C18-SUM(C19:C25)</f>
        <v>0</v>
      </c>
      <c r="D37" s="44">
        <f t="shared" ref="D37:T37" si="8">D18-SUM(D19:D25)</f>
        <v>0</v>
      </c>
      <c r="E37" s="44">
        <f t="shared" si="8"/>
        <v>0</v>
      </c>
      <c r="F37" s="44">
        <f t="shared" si="8"/>
        <v>0</v>
      </c>
      <c r="G37" s="44">
        <f t="shared" si="8"/>
        <v>0</v>
      </c>
      <c r="H37" s="44">
        <f t="shared" si="8"/>
        <v>0</v>
      </c>
      <c r="I37" s="44">
        <f t="shared" si="8"/>
        <v>0</v>
      </c>
      <c r="J37" s="44">
        <f t="shared" si="8"/>
        <v>0</v>
      </c>
      <c r="K37" s="44">
        <f t="shared" si="8"/>
        <v>0</v>
      </c>
      <c r="L37" s="44">
        <f t="shared" si="8"/>
        <v>0</v>
      </c>
      <c r="M37" s="44">
        <f t="shared" si="8"/>
        <v>0</v>
      </c>
      <c r="N37" s="44">
        <f t="shared" si="8"/>
        <v>0</v>
      </c>
      <c r="O37" s="44">
        <f t="shared" si="8"/>
        <v>0</v>
      </c>
      <c r="P37" s="44">
        <f t="shared" si="8"/>
        <v>0</v>
      </c>
      <c r="Q37" s="44">
        <f t="shared" si="8"/>
        <v>0</v>
      </c>
      <c r="R37" s="44">
        <f t="shared" si="8"/>
        <v>0</v>
      </c>
      <c r="S37" s="44">
        <f t="shared" si="8"/>
        <v>0</v>
      </c>
      <c r="T37" s="44">
        <f t="shared" si="8"/>
        <v>0</v>
      </c>
      <c r="U37" s="44"/>
    </row>
    <row r="38" spans="1:21">
      <c r="A38" s="48"/>
      <c r="B38" s="49"/>
      <c r="C38" s="50"/>
      <c r="D38" s="50"/>
      <c r="E38" s="50"/>
      <c r="F38" s="50"/>
      <c r="G38" s="50"/>
      <c r="H38" s="50"/>
      <c r="I38" s="50"/>
      <c r="J38" s="50"/>
      <c r="K38" s="50"/>
      <c r="L38" s="50"/>
      <c r="M38" s="50"/>
      <c r="N38" s="50"/>
      <c r="O38" s="50"/>
      <c r="P38" s="50"/>
      <c r="Q38" s="50"/>
      <c r="R38" s="50"/>
      <c r="S38" s="50"/>
      <c r="T38" s="50"/>
      <c r="U38" s="50"/>
    </row>
    <row r="39" spans="1:21" ht="18.75">
      <c r="A39" s="469" t="s">
        <v>328</v>
      </c>
      <c r="B39" s="469"/>
      <c r="C39" s="469"/>
      <c r="D39" s="469"/>
      <c r="E39" s="469"/>
      <c r="F39" s="469"/>
      <c r="G39" s="469"/>
      <c r="H39" s="469"/>
      <c r="I39" s="469"/>
      <c r="J39" s="469"/>
      <c r="K39" s="476" t="s">
        <v>335</v>
      </c>
      <c r="L39" s="477"/>
      <c r="M39" s="477"/>
      <c r="N39" s="477"/>
      <c r="O39" s="477"/>
      <c r="P39" s="477"/>
      <c r="Q39" s="477"/>
      <c r="R39" s="477"/>
      <c r="S39" s="477"/>
      <c r="T39" s="477"/>
      <c r="U39" s="478"/>
    </row>
    <row r="40" spans="1:21" ht="18.75">
      <c r="A40" s="470" t="s">
        <v>354</v>
      </c>
      <c r="B40" s="470"/>
      <c r="C40" s="470"/>
      <c r="D40" s="470"/>
      <c r="E40" s="470"/>
      <c r="F40" s="470"/>
      <c r="G40" s="470"/>
      <c r="H40" s="470"/>
      <c r="I40" s="470"/>
      <c r="J40" s="470"/>
      <c r="K40" s="470" t="s">
        <v>360</v>
      </c>
      <c r="L40" s="470"/>
      <c r="M40" s="470"/>
      <c r="N40" s="470"/>
      <c r="O40" s="470"/>
      <c r="P40" s="470"/>
      <c r="Q40" s="470"/>
      <c r="R40" s="470"/>
      <c r="S40" s="470"/>
      <c r="T40" s="470"/>
      <c r="U40" s="470"/>
    </row>
    <row r="41" spans="1:21" ht="15.75" customHeight="1">
      <c r="A41" s="470" t="s">
        <v>355</v>
      </c>
      <c r="B41" s="470"/>
      <c r="C41" s="470"/>
      <c r="D41" s="470"/>
      <c r="E41" s="470"/>
      <c r="F41" s="470"/>
      <c r="G41" s="470"/>
      <c r="H41" s="470"/>
      <c r="I41" s="470"/>
      <c r="J41" s="470"/>
      <c r="K41" s="470" t="s">
        <v>337</v>
      </c>
      <c r="L41" s="470"/>
      <c r="M41" s="470"/>
      <c r="N41" s="470"/>
      <c r="O41" s="470"/>
      <c r="P41" s="470"/>
      <c r="Q41" s="470"/>
      <c r="R41" s="470"/>
      <c r="S41" s="470"/>
      <c r="T41" s="470"/>
      <c r="U41" s="470"/>
    </row>
    <row r="42" spans="1:21" ht="18.75">
      <c r="A42" s="470" t="s">
        <v>356</v>
      </c>
      <c r="B42" s="470"/>
      <c r="C42" s="470"/>
      <c r="D42" s="470"/>
      <c r="E42" s="470"/>
      <c r="F42" s="470"/>
      <c r="G42" s="470"/>
      <c r="H42" s="470"/>
      <c r="I42" s="470"/>
      <c r="J42" s="470"/>
      <c r="K42" s="470" t="s">
        <v>338</v>
      </c>
      <c r="L42" s="470"/>
      <c r="M42" s="470"/>
      <c r="N42" s="470"/>
      <c r="O42" s="470"/>
      <c r="P42" s="470"/>
      <c r="Q42" s="470"/>
      <c r="R42" s="470"/>
      <c r="S42" s="470"/>
      <c r="T42" s="470"/>
      <c r="U42" s="470"/>
    </row>
    <row r="43" spans="1:21" ht="45.75" customHeight="1">
      <c r="A43" s="470" t="s">
        <v>357</v>
      </c>
      <c r="B43" s="470"/>
      <c r="C43" s="470"/>
      <c r="D43" s="470"/>
      <c r="E43" s="470"/>
      <c r="F43" s="470"/>
      <c r="G43" s="470"/>
      <c r="H43" s="470"/>
      <c r="I43" s="470"/>
      <c r="J43" s="470"/>
      <c r="K43" s="470" t="s">
        <v>339</v>
      </c>
      <c r="L43" s="470"/>
      <c r="M43" s="470"/>
      <c r="N43" s="470"/>
      <c r="O43" s="470"/>
      <c r="P43" s="470"/>
      <c r="Q43" s="470"/>
      <c r="R43" s="470"/>
      <c r="S43" s="470"/>
      <c r="T43" s="470"/>
      <c r="U43" s="470"/>
    </row>
    <row r="44" spans="1:21" ht="45" customHeight="1">
      <c r="A44" s="470" t="s">
        <v>358</v>
      </c>
      <c r="B44" s="470"/>
      <c r="C44" s="470"/>
      <c r="D44" s="470"/>
      <c r="E44" s="470"/>
      <c r="F44" s="470"/>
      <c r="G44" s="470"/>
      <c r="H44" s="470"/>
      <c r="I44" s="470"/>
      <c r="J44" s="470"/>
      <c r="K44" s="475" t="s">
        <v>361</v>
      </c>
      <c r="L44" s="475"/>
      <c r="M44" s="475"/>
      <c r="N44" s="475"/>
      <c r="O44" s="475"/>
      <c r="P44" s="475"/>
      <c r="Q44" s="475"/>
      <c r="R44" s="475"/>
      <c r="S44" s="475"/>
      <c r="T44" s="475"/>
      <c r="U44" s="475"/>
    </row>
    <row r="45" spans="1:21" ht="18.75">
      <c r="A45" s="470" t="s">
        <v>359</v>
      </c>
      <c r="B45" s="470"/>
      <c r="C45" s="470"/>
      <c r="D45" s="470"/>
      <c r="E45" s="470"/>
      <c r="F45" s="470"/>
      <c r="G45" s="470"/>
      <c r="H45" s="470"/>
      <c r="I45" s="470"/>
      <c r="J45" s="470"/>
      <c r="K45" s="475" t="s">
        <v>362</v>
      </c>
      <c r="L45" s="475"/>
      <c r="M45" s="475"/>
      <c r="N45" s="475"/>
      <c r="O45" s="475"/>
      <c r="P45" s="475"/>
      <c r="Q45" s="475"/>
      <c r="R45" s="475"/>
      <c r="S45" s="475"/>
      <c r="T45" s="475"/>
      <c r="U45" s="475"/>
    </row>
    <row r="46" spans="1:21">
      <c r="M46" s="3"/>
      <c r="N46" s="3"/>
      <c r="O46" s="3"/>
      <c r="P46" s="3"/>
      <c r="Q46" s="3"/>
      <c r="R46" s="3"/>
      <c r="S46" s="3"/>
      <c r="T46" s="3"/>
      <c r="U46" s="3"/>
    </row>
    <row r="47" spans="1:21" s="360" customFormat="1" ht="15" customHeight="1"/>
    <row r="48" spans="1:21" s="360" customFormat="1" ht="12">
      <c r="C48" s="360">
        <v>4528759940</v>
      </c>
      <c r="D48" s="360">
        <v>3121475277</v>
      </c>
      <c r="E48" s="360">
        <v>1407284663</v>
      </c>
      <c r="F48" s="360">
        <v>31279899</v>
      </c>
      <c r="G48" s="360">
        <v>3587176</v>
      </c>
      <c r="H48" s="360">
        <v>4493892865</v>
      </c>
      <c r="I48" s="360">
        <v>2609100213</v>
      </c>
      <c r="J48" s="360">
        <v>531993874</v>
      </c>
      <c r="K48" s="360">
        <v>440921649</v>
      </c>
      <c r="L48" s="360">
        <v>91072225</v>
      </c>
      <c r="M48" s="361">
        <v>0</v>
      </c>
      <c r="N48" s="361">
        <v>2075686197</v>
      </c>
      <c r="O48" s="361">
        <v>1420142</v>
      </c>
      <c r="P48" s="361">
        <v>1633651198</v>
      </c>
      <c r="Q48" s="361">
        <v>80158163</v>
      </c>
      <c r="R48" s="361">
        <v>655300</v>
      </c>
      <c r="S48" s="361">
        <v>170327991</v>
      </c>
      <c r="T48" s="361">
        <v>3961898991</v>
      </c>
      <c r="U48" s="361"/>
    </row>
    <row r="49" spans="3:21" s="360" customFormat="1" ht="12">
      <c r="C49" s="360">
        <f>C9-C48</f>
        <v>0</v>
      </c>
      <c r="D49" s="360">
        <f t="shared" ref="D49:T49" si="9">D9-D48</f>
        <v>0</v>
      </c>
      <c r="E49" s="360">
        <f t="shared" si="9"/>
        <v>0</v>
      </c>
      <c r="F49" s="360">
        <f t="shared" si="9"/>
        <v>0</v>
      </c>
      <c r="G49" s="360">
        <f t="shared" si="9"/>
        <v>0</v>
      </c>
      <c r="H49" s="360">
        <f t="shared" si="9"/>
        <v>0</v>
      </c>
      <c r="I49" s="360">
        <f t="shared" si="9"/>
        <v>0</v>
      </c>
      <c r="J49" s="360">
        <f t="shared" si="9"/>
        <v>0</v>
      </c>
      <c r="K49" s="360">
        <f t="shared" si="9"/>
        <v>0</v>
      </c>
      <c r="L49" s="360">
        <f t="shared" si="9"/>
        <v>0</v>
      </c>
      <c r="M49" s="360">
        <f t="shared" si="9"/>
        <v>0</v>
      </c>
      <c r="N49" s="360">
        <f t="shared" si="9"/>
        <v>0</v>
      </c>
      <c r="O49" s="360">
        <f t="shared" si="9"/>
        <v>0</v>
      </c>
      <c r="P49" s="360">
        <f t="shared" si="9"/>
        <v>0</v>
      </c>
      <c r="Q49" s="360">
        <f t="shared" si="9"/>
        <v>0</v>
      </c>
      <c r="R49" s="360">
        <f t="shared" si="9"/>
        <v>0</v>
      </c>
      <c r="S49" s="360">
        <f t="shared" si="9"/>
        <v>0</v>
      </c>
      <c r="T49" s="360">
        <f t="shared" si="9"/>
        <v>0</v>
      </c>
      <c r="U49" s="361"/>
    </row>
    <row r="50" spans="3:21" s="360" customFormat="1" ht="12"/>
    <row r="51" spans="3:21" s="360" customFormat="1" ht="12">
      <c r="M51" s="361"/>
      <c r="N51" s="361"/>
      <c r="O51" s="361"/>
      <c r="P51" s="361"/>
      <c r="Q51" s="361"/>
      <c r="R51" s="361"/>
      <c r="S51" s="361"/>
      <c r="T51" s="361"/>
      <c r="U51" s="361"/>
    </row>
    <row r="52" spans="3:21" s="59" customFormat="1">
      <c r="M52" s="58"/>
      <c r="N52" s="58"/>
      <c r="O52" s="58"/>
      <c r="P52" s="58"/>
      <c r="Q52" s="58"/>
      <c r="R52" s="58"/>
      <c r="S52" s="58"/>
      <c r="T52" s="58"/>
      <c r="U52" s="58"/>
    </row>
  </sheetData>
  <sheetProtection formatCells="0" formatColumns="0" formatRows="0" insertRows="0"/>
  <mergeCells count="54">
    <mergeCell ref="K39:U39"/>
    <mergeCell ref="V2:AA2"/>
    <mergeCell ref="V3:V7"/>
    <mergeCell ref="W3:W7"/>
    <mergeCell ref="X3:X7"/>
    <mergeCell ref="Y3:Y7"/>
    <mergeCell ref="Z3:Z7"/>
    <mergeCell ref="AA3:AA7"/>
    <mergeCell ref="A43:J43"/>
    <mergeCell ref="A44:J44"/>
    <mergeCell ref="A45:J45"/>
    <mergeCell ref="K40:U40"/>
    <mergeCell ref="K41:U41"/>
    <mergeCell ref="K42:U42"/>
    <mergeCell ref="K43:U43"/>
    <mergeCell ref="K44:U44"/>
    <mergeCell ref="K45:U45"/>
    <mergeCell ref="A39:J39"/>
    <mergeCell ref="A40:J40"/>
    <mergeCell ref="A41:J41"/>
    <mergeCell ref="A42:J42"/>
    <mergeCell ref="P1:U1"/>
    <mergeCell ref="P2:U2"/>
    <mergeCell ref="Q4:Q7"/>
    <mergeCell ref="H3:H7"/>
    <mergeCell ref="I4:I7"/>
    <mergeCell ref="O5:O7"/>
    <mergeCell ref="J5:J7"/>
    <mergeCell ref="K5:M6"/>
    <mergeCell ref="N5:N7"/>
    <mergeCell ref="P4:P7"/>
    <mergeCell ref="R4:R7"/>
    <mergeCell ref="A1:D1"/>
    <mergeCell ref="F3:F7"/>
    <mergeCell ref="G3:G7"/>
    <mergeCell ref="B3:B7"/>
    <mergeCell ref="D4:D7"/>
    <mergeCell ref="E4:E7"/>
    <mergeCell ref="E1:O1"/>
    <mergeCell ref="A32:E32"/>
    <mergeCell ref="N32:U32"/>
    <mergeCell ref="A29:E29"/>
    <mergeCell ref="N29:U29"/>
    <mergeCell ref="A30:E30"/>
    <mergeCell ref="N30:U30"/>
    <mergeCell ref="A8:B8"/>
    <mergeCell ref="C3:C7"/>
    <mergeCell ref="A3:A7"/>
    <mergeCell ref="J4:O4"/>
    <mergeCell ref="T3:T7"/>
    <mergeCell ref="U3:U7"/>
    <mergeCell ref="I3:S3"/>
    <mergeCell ref="S4:S7"/>
    <mergeCell ref="D3:E3"/>
  </mergeCells>
  <pageMargins left="0.19685039370078741" right="0.15748031496062992" top="0.39370078740157483" bottom="0.39370078740157483"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9"/>
  <sheetViews>
    <sheetView view="pageBreakPreview" topLeftCell="A15" zoomScale="115" zoomScaleNormal="90" zoomScaleSheetLayoutView="115" workbookViewId="0">
      <selection activeCell="D42" sqref="D42"/>
    </sheetView>
  </sheetViews>
  <sheetFormatPr defaultColWidth="9" defaultRowHeight="15.75"/>
  <cols>
    <col min="1" max="1" width="7.125" style="110" customWidth="1"/>
    <col min="2" max="2" width="48.375" style="110" customWidth="1"/>
    <col min="3" max="3" width="16.875" style="110" customWidth="1"/>
    <col min="4" max="4" width="16.375" style="110" customWidth="1"/>
    <col min="5" max="9" width="9" style="110"/>
    <col min="10" max="12" width="9" style="71"/>
    <col min="13" max="16384" width="9" style="110"/>
  </cols>
  <sheetData>
    <row r="1" spans="1:12" s="146" customFormat="1" ht="50.25" customHeight="1">
      <c r="A1" s="444" t="s">
        <v>66</v>
      </c>
      <c r="B1" s="445"/>
      <c r="C1" s="445"/>
      <c r="D1" s="445"/>
      <c r="J1" s="352"/>
      <c r="K1" s="352"/>
      <c r="L1" s="352"/>
    </row>
    <row r="2" spans="1:12" s="148" customFormat="1" ht="18.75" customHeight="1">
      <c r="A2" s="480" t="s">
        <v>14</v>
      </c>
      <c r="B2" s="481"/>
      <c r="C2" s="147" t="s">
        <v>59</v>
      </c>
      <c r="D2" s="147" t="s">
        <v>62</v>
      </c>
      <c r="E2" s="453" t="s">
        <v>59</v>
      </c>
      <c r="F2" s="453" t="s">
        <v>62</v>
      </c>
      <c r="J2" s="353"/>
      <c r="K2" s="353"/>
      <c r="L2" s="353"/>
    </row>
    <row r="3" spans="1:12" s="148" customFormat="1" ht="18.75">
      <c r="A3" s="482"/>
      <c r="B3" s="483"/>
      <c r="C3" s="140" t="s">
        <v>7</v>
      </c>
      <c r="D3" s="140" t="s">
        <v>8</v>
      </c>
      <c r="E3" s="453"/>
      <c r="F3" s="453"/>
      <c r="J3" s="353"/>
      <c r="K3" s="353"/>
      <c r="L3" s="353"/>
    </row>
    <row r="4" spans="1:12">
      <c r="A4" s="120" t="s">
        <v>7</v>
      </c>
      <c r="B4" s="121" t="s">
        <v>304</v>
      </c>
      <c r="C4" s="35">
        <v>417453</v>
      </c>
      <c r="D4" s="36">
        <v>90654772</v>
      </c>
      <c r="E4" s="122">
        <f>C4-C5-C6-C8-C9-C10-C11-C12</f>
        <v>0</v>
      </c>
      <c r="F4" s="122">
        <f>D4-D5-D6-D7-D8-D9-D11-D12</f>
        <v>0</v>
      </c>
    </row>
    <row r="5" spans="1:12" s="149" customFormat="1" ht="15">
      <c r="A5" s="123" t="s">
        <v>9</v>
      </c>
      <c r="B5" s="124" t="s">
        <v>144</v>
      </c>
      <c r="C5" s="36">
        <v>86100</v>
      </c>
      <c r="D5" s="36">
        <v>4649832</v>
      </c>
      <c r="E5" s="125"/>
      <c r="F5" s="125"/>
      <c r="J5" s="354"/>
      <c r="K5" s="354"/>
      <c r="L5" s="354"/>
    </row>
    <row r="6" spans="1:12" s="149" customFormat="1" ht="15">
      <c r="A6" s="123" t="s">
        <v>10</v>
      </c>
      <c r="B6" s="124" t="s">
        <v>145</v>
      </c>
      <c r="C6" s="36">
        <v>0</v>
      </c>
      <c r="D6" s="36">
        <v>0</v>
      </c>
      <c r="E6" s="125"/>
      <c r="F6" s="125"/>
      <c r="J6" s="354"/>
      <c r="K6" s="354"/>
      <c r="L6" s="354"/>
    </row>
    <row r="7" spans="1:12" s="149" customFormat="1" ht="15">
      <c r="A7" s="123" t="s">
        <v>31</v>
      </c>
      <c r="B7" s="124" t="s">
        <v>146</v>
      </c>
      <c r="C7" s="126">
        <v>0</v>
      </c>
      <c r="D7" s="36">
        <v>70447640</v>
      </c>
      <c r="E7" s="125"/>
      <c r="F7" s="125"/>
      <c r="J7" s="354"/>
      <c r="K7" s="354"/>
      <c r="L7" s="354"/>
    </row>
    <row r="8" spans="1:12" s="150" customFormat="1" ht="15">
      <c r="A8" s="123" t="s">
        <v>33</v>
      </c>
      <c r="B8" s="124" t="s">
        <v>147</v>
      </c>
      <c r="C8" s="36">
        <v>250000</v>
      </c>
      <c r="D8" s="36">
        <v>0</v>
      </c>
      <c r="E8" s="125"/>
      <c r="F8" s="125"/>
      <c r="J8" s="355"/>
      <c r="K8" s="355"/>
      <c r="L8" s="355"/>
    </row>
    <row r="9" spans="1:12" s="149" customFormat="1" ht="15">
      <c r="A9" s="123" t="s">
        <v>34</v>
      </c>
      <c r="B9" s="124" t="s">
        <v>148</v>
      </c>
      <c r="C9" s="36">
        <v>61778</v>
      </c>
      <c r="D9" s="36">
        <v>15557300</v>
      </c>
      <c r="E9" s="125"/>
      <c r="F9" s="125"/>
      <c r="J9" s="354"/>
      <c r="K9" s="354"/>
      <c r="L9" s="354"/>
    </row>
    <row r="10" spans="1:12" s="149" customFormat="1" ht="15">
      <c r="A10" s="123" t="s">
        <v>54</v>
      </c>
      <c r="B10" s="124" t="s">
        <v>149</v>
      </c>
      <c r="C10" s="36">
        <v>19575</v>
      </c>
      <c r="D10" s="126">
        <v>0</v>
      </c>
      <c r="E10" s="125"/>
      <c r="F10" s="125"/>
      <c r="J10" s="354"/>
      <c r="K10" s="354"/>
      <c r="L10" s="354"/>
    </row>
    <row r="11" spans="1:12" s="149" customFormat="1" ht="15">
      <c r="A11" s="123" t="s">
        <v>57</v>
      </c>
      <c r="B11" s="124" t="s">
        <v>150</v>
      </c>
      <c r="C11" s="36">
        <v>0</v>
      </c>
      <c r="D11" s="36">
        <v>0</v>
      </c>
      <c r="E11" s="125"/>
      <c r="F11" s="125"/>
      <c r="J11" s="354"/>
      <c r="K11" s="354"/>
      <c r="L11" s="354"/>
    </row>
    <row r="12" spans="1:12" s="149" customFormat="1" ht="15">
      <c r="A12" s="123" t="s">
        <v>58</v>
      </c>
      <c r="B12" s="124" t="s">
        <v>151</v>
      </c>
      <c r="C12" s="36">
        <v>0</v>
      </c>
      <c r="D12" s="36">
        <v>0</v>
      </c>
      <c r="E12" s="125"/>
      <c r="F12" s="125"/>
      <c r="J12" s="354"/>
      <c r="K12" s="354"/>
      <c r="L12" s="354"/>
    </row>
    <row r="13" spans="1:12" s="151" customFormat="1" ht="15">
      <c r="A13" s="120" t="s">
        <v>8</v>
      </c>
      <c r="B13" s="121" t="s">
        <v>298</v>
      </c>
      <c r="C13" s="36">
        <v>5294912</v>
      </c>
      <c r="D13" s="36">
        <v>76283393</v>
      </c>
      <c r="E13" s="122">
        <f>C13-C14-C15-C17-C18-C19-C20-C22</f>
        <v>0</v>
      </c>
      <c r="F13" s="122">
        <f>D13-SUM(D14:D21)</f>
        <v>0</v>
      </c>
      <c r="J13" s="356"/>
      <c r="K13" s="356"/>
      <c r="L13" s="356"/>
    </row>
    <row r="14" spans="1:12" s="152" customFormat="1" ht="15">
      <c r="A14" s="123" t="s">
        <v>11</v>
      </c>
      <c r="B14" s="124" t="s">
        <v>45</v>
      </c>
      <c r="C14" s="35">
        <v>0</v>
      </c>
      <c r="D14" s="36">
        <v>0</v>
      </c>
      <c r="E14" s="125"/>
      <c r="F14" s="125"/>
      <c r="J14" s="357"/>
      <c r="K14" s="357"/>
      <c r="L14" s="357"/>
    </row>
    <row r="15" spans="1:12" s="152" customFormat="1" ht="15">
      <c r="A15" s="123" t="s">
        <v>12</v>
      </c>
      <c r="B15" s="124" t="s">
        <v>46</v>
      </c>
      <c r="C15" s="36">
        <v>3265</v>
      </c>
      <c r="D15" s="36">
        <v>0</v>
      </c>
      <c r="E15" s="125"/>
      <c r="F15" s="125"/>
      <c r="J15" s="357"/>
      <c r="K15" s="357"/>
      <c r="L15" s="357"/>
    </row>
    <row r="16" spans="1:12" s="152" customFormat="1" ht="15">
      <c r="A16" s="123" t="s">
        <v>158</v>
      </c>
      <c r="B16" s="124" t="s">
        <v>56</v>
      </c>
      <c r="C16" s="126">
        <v>0</v>
      </c>
      <c r="D16" s="36">
        <v>1420142</v>
      </c>
      <c r="E16" s="125"/>
      <c r="F16" s="125"/>
      <c r="J16" s="357"/>
      <c r="K16" s="357"/>
      <c r="L16" s="357"/>
    </row>
    <row r="17" spans="1:12">
      <c r="A17" s="123" t="s">
        <v>192</v>
      </c>
      <c r="B17" s="124" t="s">
        <v>47</v>
      </c>
      <c r="C17" s="36">
        <v>704843</v>
      </c>
      <c r="D17" s="153">
        <v>52490044</v>
      </c>
      <c r="E17" s="127"/>
      <c r="F17" s="127"/>
    </row>
    <row r="18" spans="1:12">
      <c r="A18" s="123" t="s">
        <v>193</v>
      </c>
      <c r="B18" s="124" t="s">
        <v>48</v>
      </c>
      <c r="C18" s="36">
        <v>4586804</v>
      </c>
      <c r="D18" s="36">
        <v>22211907</v>
      </c>
      <c r="E18" s="125"/>
      <c r="F18" s="125"/>
    </row>
    <row r="19" spans="1:12">
      <c r="A19" s="123" t="s">
        <v>194</v>
      </c>
      <c r="B19" s="124" t="s">
        <v>49</v>
      </c>
      <c r="C19" s="36">
        <v>0</v>
      </c>
      <c r="D19" s="36">
        <v>161300</v>
      </c>
      <c r="E19" s="125"/>
      <c r="F19" s="125"/>
    </row>
    <row r="20" spans="1:12" s="149" customFormat="1" ht="15">
      <c r="A20" s="123" t="s">
        <v>195</v>
      </c>
      <c r="B20" s="124" t="s">
        <v>50</v>
      </c>
      <c r="C20" s="36">
        <v>0</v>
      </c>
      <c r="D20" s="36">
        <v>0</v>
      </c>
      <c r="E20" s="125"/>
      <c r="F20" s="125"/>
      <c r="J20" s="354"/>
      <c r="K20" s="354"/>
      <c r="L20" s="354"/>
    </row>
    <row r="21" spans="1:12" s="149" customFormat="1" ht="15">
      <c r="A21" s="123" t="s">
        <v>196</v>
      </c>
      <c r="B21" s="124" t="s">
        <v>55</v>
      </c>
      <c r="C21" s="126">
        <v>0</v>
      </c>
      <c r="D21" s="36">
        <v>0</v>
      </c>
      <c r="E21" s="125"/>
      <c r="F21" s="125"/>
      <c r="J21" s="354"/>
      <c r="K21" s="354"/>
      <c r="L21" s="354"/>
    </row>
    <row r="22" spans="1:12" s="149" customFormat="1" ht="15">
      <c r="A22" s="123" t="s">
        <v>197</v>
      </c>
      <c r="B22" s="124" t="s">
        <v>51</v>
      </c>
      <c r="C22" s="36">
        <v>0</v>
      </c>
      <c r="D22" s="36">
        <v>0</v>
      </c>
      <c r="E22" s="122">
        <f>C22-C23-C24</f>
        <v>0</v>
      </c>
      <c r="F22" s="122">
        <f>D22-D23-D24</f>
        <v>0</v>
      </c>
      <c r="J22" s="354"/>
      <c r="K22" s="354"/>
      <c r="L22" s="354"/>
    </row>
    <row r="23" spans="1:12" s="149" customFormat="1" ht="15">
      <c r="A23" s="123" t="s">
        <v>198</v>
      </c>
      <c r="B23" s="124" t="s">
        <v>167</v>
      </c>
      <c r="C23" s="36">
        <v>0</v>
      </c>
      <c r="D23" s="153">
        <v>0</v>
      </c>
      <c r="E23" s="127"/>
      <c r="F23" s="127"/>
      <c r="J23" s="354"/>
      <c r="K23" s="354"/>
      <c r="L23" s="354"/>
    </row>
    <row r="24" spans="1:12" s="149" customFormat="1" ht="15">
      <c r="A24" s="123" t="s">
        <v>199</v>
      </c>
      <c r="B24" s="124" t="s">
        <v>168</v>
      </c>
      <c r="C24" s="36">
        <v>0</v>
      </c>
      <c r="D24" s="153">
        <v>0</v>
      </c>
      <c r="E24" s="127"/>
      <c r="F24" s="127"/>
      <c r="J24" s="354"/>
      <c r="K24" s="354"/>
      <c r="L24" s="354"/>
    </row>
    <row r="25" spans="1:12" s="149" customFormat="1" ht="15">
      <c r="A25" s="120" t="s">
        <v>13</v>
      </c>
      <c r="B25" s="121" t="s">
        <v>299</v>
      </c>
      <c r="C25" s="35">
        <v>155300</v>
      </c>
      <c r="D25" s="35">
        <v>500000</v>
      </c>
      <c r="E25" s="122">
        <f>C25-C26-C29</f>
        <v>0</v>
      </c>
      <c r="F25" s="122">
        <f>D25-D26-D29</f>
        <v>0</v>
      </c>
      <c r="J25" s="354"/>
      <c r="K25" s="354"/>
      <c r="L25" s="354"/>
    </row>
    <row r="26" spans="1:12" s="149" customFormat="1" ht="15">
      <c r="A26" s="123" t="s">
        <v>154</v>
      </c>
      <c r="B26" s="124" t="s">
        <v>52</v>
      </c>
      <c r="C26" s="36">
        <v>155300</v>
      </c>
      <c r="D26" s="36">
        <v>500000</v>
      </c>
      <c r="E26" s="122">
        <f>C26-C27-C28</f>
        <v>0</v>
      </c>
      <c r="F26" s="122">
        <f>D26-D27-D28</f>
        <v>0</v>
      </c>
      <c r="J26" s="354"/>
      <c r="K26" s="354"/>
      <c r="L26" s="354"/>
    </row>
    <row r="27" spans="1:12" s="149" customFormat="1" ht="15">
      <c r="A27" s="123" t="s">
        <v>200</v>
      </c>
      <c r="B27" s="124" t="s">
        <v>182</v>
      </c>
      <c r="C27" s="36">
        <v>155300</v>
      </c>
      <c r="D27" s="36">
        <v>500000</v>
      </c>
      <c r="E27" s="128"/>
      <c r="F27" s="128"/>
      <c r="J27" s="354"/>
      <c r="K27" s="354"/>
      <c r="L27" s="354"/>
    </row>
    <row r="28" spans="1:12" s="149" customFormat="1" ht="15">
      <c r="A28" s="123" t="s">
        <v>201</v>
      </c>
      <c r="B28" s="124" t="s">
        <v>183</v>
      </c>
      <c r="C28" s="36">
        <v>0</v>
      </c>
      <c r="D28" s="36">
        <v>0</v>
      </c>
      <c r="E28" s="128"/>
      <c r="F28" s="128"/>
      <c r="J28" s="354"/>
      <c r="K28" s="354"/>
      <c r="L28" s="354"/>
    </row>
    <row r="29" spans="1:12" s="149" customFormat="1">
      <c r="A29" s="123" t="s">
        <v>37</v>
      </c>
      <c r="B29" s="124" t="s">
        <v>53</v>
      </c>
      <c r="C29" s="36">
        <v>0</v>
      </c>
      <c r="D29" s="36">
        <v>0</v>
      </c>
      <c r="E29" s="129"/>
      <c r="F29" s="129"/>
      <c r="J29" s="354"/>
      <c r="K29" s="354"/>
      <c r="L29" s="354"/>
    </row>
    <row r="30" spans="1:12" s="149" customFormat="1" ht="15">
      <c r="A30" s="154" t="s">
        <v>16</v>
      </c>
      <c r="B30" s="155" t="s">
        <v>300</v>
      </c>
      <c r="C30" s="36">
        <f>C31+C32+C33+C34</f>
        <v>207098416</v>
      </c>
      <c r="D30" s="36">
        <f>D31+D32+D33+D34</f>
        <v>1426552782</v>
      </c>
      <c r="E30" s="122">
        <f>C30-C31-C32-C33-C34</f>
        <v>0</v>
      </c>
      <c r="F30" s="122">
        <f>D30-D31-D32-D33-D34</f>
        <v>0</v>
      </c>
      <c r="J30" s="354"/>
      <c r="K30" s="354"/>
      <c r="L30" s="354"/>
    </row>
    <row r="31" spans="1:12" s="149" customFormat="1" ht="15">
      <c r="A31" s="156" t="s">
        <v>36</v>
      </c>
      <c r="B31" s="157" t="s">
        <v>42</v>
      </c>
      <c r="C31" s="36">
        <v>188868439</v>
      </c>
      <c r="D31" s="36">
        <v>1146161503</v>
      </c>
      <c r="E31" s="125"/>
      <c r="F31" s="125"/>
      <c r="J31" s="354"/>
      <c r="K31" s="354"/>
      <c r="L31" s="354"/>
    </row>
    <row r="32" spans="1:12" s="149" customFormat="1" ht="15">
      <c r="A32" s="156" t="s">
        <v>37</v>
      </c>
      <c r="B32" s="157" t="s">
        <v>43</v>
      </c>
      <c r="C32" s="36">
        <v>1071024</v>
      </c>
      <c r="D32" s="36">
        <v>4368262</v>
      </c>
      <c r="E32" s="125"/>
      <c r="F32" s="125"/>
      <c r="J32" s="354"/>
      <c r="K32" s="354"/>
      <c r="L32" s="354"/>
    </row>
    <row r="33" spans="1:12" s="149" customFormat="1" ht="15">
      <c r="A33" s="156" t="s">
        <v>202</v>
      </c>
      <c r="B33" s="157" t="s">
        <v>44</v>
      </c>
      <c r="C33" s="36">
        <v>10234785</v>
      </c>
      <c r="D33" s="36">
        <v>39774879</v>
      </c>
      <c r="E33" s="125"/>
      <c r="F33" s="125"/>
      <c r="J33" s="354"/>
      <c r="K33" s="354"/>
      <c r="L33" s="354"/>
    </row>
    <row r="34" spans="1:12" s="149" customFormat="1" ht="15">
      <c r="A34" s="156" t="s">
        <v>203</v>
      </c>
      <c r="B34" s="157" t="s">
        <v>74</v>
      </c>
      <c r="C34" s="36">
        <v>6924168</v>
      </c>
      <c r="D34" s="36">
        <v>236248138</v>
      </c>
      <c r="E34" s="125"/>
      <c r="F34" s="125"/>
      <c r="J34" s="354"/>
      <c r="K34" s="354"/>
      <c r="L34" s="354"/>
    </row>
    <row r="35" spans="1:12" s="149" customFormat="1" ht="15">
      <c r="A35" s="120" t="s">
        <v>17</v>
      </c>
      <c r="B35" s="121" t="s">
        <v>262</v>
      </c>
      <c r="C35" s="35">
        <v>196518845</v>
      </c>
      <c r="D35" s="35">
        <v>32783201</v>
      </c>
      <c r="E35" s="122">
        <f>C35-C36-C37-C38</f>
        <v>0</v>
      </c>
      <c r="F35" s="122">
        <f>D35-D36-D37-D38</f>
        <v>0</v>
      </c>
      <c r="J35" s="354"/>
      <c r="K35" s="354"/>
      <c r="L35" s="354"/>
    </row>
    <row r="36" spans="1:12" s="149" customFormat="1" ht="30">
      <c r="A36" s="123" t="s">
        <v>251</v>
      </c>
      <c r="B36" s="124" t="s">
        <v>272</v>
      </c>
      <c r="C36" s="35">
        <v>0</v>
      </c>
      <c r="D36" s="35">
        <v>0</v>
      </c>
      <c r="E36" s="125"/>
      <c r="F36" s="125"/>
      <c r="J36" s="354"/>
      <c r="K36" s="354"/>
      <c r="L36" s="354"/>
    </row>
    <row r="37" spans="1:12" s="149" customFormat="1" ht="30">
      <c r="A37" s="123" t="s">
        <v>253</v>
      </c>
      <c r="B37" s="124" t="s">
        <v>268</v>
      </c>
      <c r="C37" s="35">
        <v>0</v>
      </c>
      <c r="D37" s="35">
        <v>0</v>
      </c>
      <c r="E37" s="125"/>
      <c r="F37" s="125"/>
      <c r="J37" s="354"/>
      <c r="K37" s="354"/>
      <c r="L37" s="354"/>
    </row>
    <row r="38" spans="1:12" s="149" customFormat="1" ht="15">
      <c r="A38" s="123" t="s">
        <v>274</v>
      </c>
      <c r="B38" s="124" t="s">
        <v>273</v>
      </c>
      <c r="C38" s="35">
        <v>196518845</v>
      </c>
      <c r="D38" s="35">
        <v>32783201</v>
      </c>
      <c r="E38" s="125"/>
      <c r="F38" s="125"/>
      <c r="J38" s="354"/>
      <c r="K38" s="354"/>
      <c r="L38" s="354"/>
    </row>
    <row r="39" spans="1:12" s="149" customFormat="1" ht="15">
      <c r="A39" s="120" t="s">
        <v>18</v>
      </c>
      <c r="B39" s="121" t="s">
        <v>35</v>
      </c>
      <c r="C39" s="35">
        <v>1982470</v>
      </c>
      <c r="D39" s="35">
        <v>168345521</v>
      </c>
      <c r="E39" s="122">
        <f>C39-C40-C41-C42</f>
        <v>0</v>
      </c>
      <c r="F39" s="122">
        <f>D39-D40-D41-D42</f>
        <v>0</v>
      </c>
      <c r="J39" s="354"/>
      <c r="K39" s="354"/>
      <c r="L39" s="354"/>
    </row>
    <row r="40" spans="1:12" s="149" customFormat="1" ht="15">
      <c r="A40" s="156" t="s">
        <v>266</v>
      </c>
      <c r="B40" s="124" t="s">
        <v>252</v>
      </c>
      <c r="C40" s="158">
        <v>51166</v>
      </c>
      <c r="D40" s="36">
        <v>13278299</v>
      </c>
      <c r="J40" s="354"/>
      <c r="K40" s="354"/>
      <c r="L40" s="354"/>
    </row>
    <row r="41" spans="1:12" s="149" customFormat="1" ht="15">
      <c r="A41" s="156" t="s">
        <v>265</v>
      </c>
      <c r="B41" s="124" t="s">
        <v>303</v>
      </c>
      <c r="C41" s="158">
        <v>1183011</v>
      </c>
      <c r="D41" s="153">
        <v>58854891</v>
      </c>
      <c r="J41" s="354"/>
      <c r="K41" s="354"/>
      <c r="L41" s="354"/>
    </row>
    <row r="42" spans="1:12" s="149" customFormat="1" ht="15">
      <c r="A42" s="156" t="s">
        <v>267</v>
      </c>
      <c r="B42" s="124" t="s">
        <v>250</v>
      </c>
      <c r="C42" s="158">
        <v>748293</v>
      </c>
      <c r="D42" s="153">
        <v>96212331</v>
      </c>
      <c r="J42" s="354"/>
      <c r="K42" s="354"/>
      <c r="L42" s="354"/>
    </row>
    <row r="43" spans="1:12" s="149" customFormat="1" ht="15">
      <c r="A43" s="120" t="s">
        <v>19</v>
      </c>
      <c r="B43" s="121" t="s">
        <v>302</v>
      </c>
      <c r="C43" s="158">
        <v>104743463</v>
      </c>
      <c r="D43" s="158">
        <v>809519792</v>
      </c>
      <c r="J43" s="354"/>
      <c r="K43" s="354"/>
      <c r="L43" s="354"/>
    </row>
    <row r="44" spans="1:12" s="149" customFormat="1" ht="45.75" customHeight="1">
      <c r="A44" s="479" t="s">
        <v>305</v>
      </c>
      <c r="B44" s="479"/>
      <c r="C44" s="479"/>
      <c r="D44" s="479"/>
      <c r="J44" s="354"/>
      <c r="K44" s="354"/>
      <c r="L44" s="354"/>
    </row>
    <row r="46" spans="1:12">
      <c r="A46" s="440" t="s">
        <v>368</v>
      </c>
      <c r="B46" s="440"/>
      <c r="C46" s="440"/>
      <c r="D46" s="440"/>
    </row>
    <row r="47" spans="1:12">
      <c r="A47" s="439" t="s">
        <v>341</v>
      </c>
      <c r="B47" s="439"/>
      <c r="C47" s="439"/>
      <c r="D47" s="439"/>
    </row>
    <row r="48" spans="1:12">
      <c r="A48" s="439" t="s">
        <v>342</v>
      </c>
      <c r="B48" s="439"/>
      <c r="C48" s="439"/>
      <c r="D48" s="439"/>
    </row>
    <row r="49" spans="1:4">
      <c r="A49" s="439" t="s">
        <v>343</v>
      </c>
      <c r="B49" s="439"/>
      <c r="C49" s="439"/>
      <c r="D49" s="439"/>
    </row>
    <row r="50" spans="1:4">
      <c r="A50" s="439" t="s">
        <v>344</v>
      </c>
      <c r="B50" s="439"/>
      <c r="C50" s="439"/>
      <c r="D50" s="439"/>
    </row>
    <row r="51" spans="1:4">
      <c r="A51" s="439" t="s">
        <v>345</v>
      </c>
      <c r="B51" s="439"/>
      <c r="C51" s="439"/>
      <c r="D51" s="439"/>
    </row>
    <row r="52" spans="1:4">
      <c r="A52" s="439" t="s">
        <v>365</v>
      </c>
      <c r="B52" s="439"/>
      <c r="C52" s="439"/>
      <c r="D52" s="439"/>
    </row>
    <row r="53" spans="1:4">
      <c r="A53" s="439" t="s">
        <v>366</v>
      </c>
      <c r="B53" s="439"/>
      <c r="C53" s="439"/>
      <c r="D53" s="439"/>
    </row>
    <row r="54" spans="1:4">
      <c r="A54" s="439" t="s">
        <v>348</v>
      </c>
      <c r="B54" s="439"/>
      <c r="C54" s="439"/>
      <c r="D54" s="439"/>
    </row>
    <row r="55" spans="1:4">
      <c r="A55" s="439" t="s">
        <v>367</v>
      </c>
      <c r="B55" s="439"/>
      <c r="C55" s="439"/>
      <c r="D55" s="439"/>
    </row>
    <row r="56" spans="1:4">
      <c r="A56" s="439" t="s">
        <v>350</v>
      </c>
      <c r="B56" s="439"/>
      <c r="C56" s="439"/>
      <c r="D56" s="439"/>
    </row>
    <row r="57" spans="1:4">
      <c r="A57" s="439" t="s">
        <v>351</v>
      </c>
      <c r="B57" s="439"/>
      <c r="C57" s="439"/>
      <c r="D57" s="439"/>
    </row>
    <row r="58" spans="1:4">
      <c r="A58" s="439" t="s">
        <v>352</v>
      </c>
      <c r="B58" s="439"/>
      <c r="C58" s="439"/>
      <c r="D58" s="439"/>
    </row>
    <row r="59" spans="1:4">
      <c r="A59" s="439" t="s">
        <v>353</v>
      </c>
      <c r="B59" s="439"/>
      <c r="C59" s="439"/>
      <c r="D59" s="439"/>
    </row>
  </sheetData>
  <sheetProtection formatCells="0" formatColumns="0" formatRows="0"/>
  <mergeCells count="19">
    <mergeCell ref="A58:D58"/>
    <mergeCell ref="A59:D59"/>
    <mergeCell ref="E2:E3"/>
    <mergeCell ref="F2:F3"/>
    <mergeCell ref="A53:D53"/>
    <mergeCell ref="A54:D54"/>
    <mergeCell ref="A55:D55"/>
    <mergeCell ref="A56:D56"/>
    <mergeCell ref="A57:D57"/>
    <mergeCell ref="A48:D48"/>
    <mergeCell ref="A49:D49"/>
    <mergeCell ref="A50:D50"/>
    <mergeCell ref="A51:D51"/>
    <mergeCell ref="A52:D52"/>
    <mergeCell ref="A1:D1"/>
    <mergeCell ref="A44:D44"/>
    <mergeCell ref="A2:B3"/>
    <mergeCell ref="A46:D46"/>
    <mergeCell ref="A47:D47"/>
  </mergeCells>
  <phoneticPr fontId="11" type="noConversion"/>
  <pageMargins left="0.43307086614173201" right="0.23622047244094499" top="0.59055118110236204" bottom="0.59055118110236204" header="0.511811023622047" footer="0.27559055118110198"/>
  <pageSetup paperSize="9" orientation="portrait"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30"/>
  <sheetViews>
    <sheetView tabSelected="1" view="pageBreakPreview" zoomScale="85" zoomScaleSheetLayoutView="85" workbookViewId="0">
      <selection activeCell="Z17" sqref="Z17"/>
    </sheetView>
  </sheetViews>
  <sheetFormatPr defaultColWidth="9" defaultRowHeight="15.75"/>
  <cols>
    <col min="1" max="1" width="3.875" style="110" customWidth="1"/>
    <col min="2" max="2" width="12.125" style="110" customWidth="1"/>
    <col min="3" max="5" width="10.25" style="110" customWidth="1"/>
    <col min="6" max="6" width="6.875" style="110" customWidth="1"/>
    <col min="7" max="7" width="6" style="110" customWidth="1"/>
    <col min="8" max="8" width="10.375" style="110" customWidth="1"/>
    <col min="9" max="10" width="10.5" style="110" customWidth="1"/>
    <col min="11" max="11" width="10.125" style="110" customWidth="1"/>
    <col min="12" max="12" width="7.375" style="110" customWidth="1"/>
    <col min="13" max="13" width="6.125" style="108" customWidth="1"/>
    <col min="14" max="14" width="10.125" style="108" customWidth="1"/>
    <col min="15" max="15" width="8.125" style="108" customWidth="1"/>
    <col min="16" max="16" width="9.5" style="108" customWidth="1"/>
    <col min="17" max="17" width="7" style="108" customWidth="1"/>
    <col min="18" max="18" width="6.25" style="108" customWidth="1"/>
    <col min="19" max="19" width="6.75" style="108" customWidth="1"/>
    <col min="20" max="20" width="10" style="108" customWidth="1"/>
    <col min="21" max="21" width="6.875" style="108" customWidth="1"/>
    <col min="22" max="16384" width="9" style="110"/>
  </cols>
  <sheetData>
    <row r="1" spans="1:27" ht="66.75" customHeight="1">
      <c r="A1" s="474" t="s">
        <v>319</v>
      </c>
      <c r="B1" s="474"/>
      <c r="C1" s="474"/>
      <c r="D1" s="474"/>
      <c r="E1" s="431" t="s">
        <v>486</v>
      </c>
      <c r="F1" s="431"/>
      <c r="G1" s="431"/>
      <c r="H1" s="431"/>
      <c r="I1" s="431"/>
      <c r="J1" s="431"/>
      <c r="K1" s="431"/>
      <c r="L1" s="431"/>
      <c r="M1" s="431"/>
      <c r="N1" s="431"/>
      <c r="O1" s="431"/>
      <c r="P1" s="431"/>
      <c r="Q1" s="486" t="str">
        <f>TT!C2</f>
        <v xml:space="preserve">Đơn vị, người báo cáo: 
Đơn vị nhận báo cáo: </v>
      </c>
      <c r="R1" s="486"/>
      <c r="S1" s="486"/>
      <c r="T1" s="486"/>
      <c r="U1" s="486"/>
    </row>
    <row r="2" spans="1:27" ht="21.75" customHeight="1">
      <c r="B2" s="132"/>
      <c r="C2" s="132"/>
      <c r="I2" s="133"/>
      <c r="J2" s="134"/>
      <c r="K2" s="134"/>
      <c r="L2" s="134"/>
      <c r="P2" s="472" t="s">
        <v>190</v>
      </c>
      <c r="Q2" s="472"/>
      <c r="R2" s="472"/>
      <c r="S2" s="472"/>
      <c r="T2" s="472"/>
      <c r="U2" s="472"/>
      <c r="V2" s="441" t="s">
        <v>399</v>
      </c>
      <c r="W2" s="441"/>
      <c r="X2" s="441"/>
      <c r="Y2" s="441"/>
      <c r="Z2" s="441"/>
      <c r="AA2" s="441"/>
    </row>
    <row r="3" spans="1:27" s="159" customFormat="1" ht="15.75" customHeight="1">
      <c r="A3" s="458" t="s">
        <v>78</v>
      </c>
      <c r="B3" s="458" t="s">
        <v>79</v>
      </c>
      <c r="C3" s="457" t="s">
        <v>77</v>
      </c>
      <c r="D3" s="461" t="s">
        <v>4</v>
      </c>
      <c r="E3" s="463"/>
      <c r="F3" s="457" t="s">
        <v>287</v>
      </c>
      <c r="G3" s="457" t="s">
        <v>80</v>
      </c>
      <c r="H3" s="457" t="s">
        <v>29</v>
      </c>
      <c r="I3" s="447" t="s">
        <v>4</v>
      </c>
      <c r="J3" s="487"/>
      <c r="K3" s="487"/>
      <c r="L3" s="487"/>
      <c r="M3" s="487"/>
      <c r="N3" s="487"/>
      <c r="O3" s="487"/>
      <c r="P3" s="487"/>
      <c r="Q3" s="487"/>
      <c r="R3" s="487"/>
      <c r="S3" s="448"/>
      <c r="T3" s="464" t="s">
        <v>294</v>
      </c>
      <c r="U3" s="467" t="s">
        <v>81</v>
      </c>
      <c r="V3" s="409" t="s">
        <v>416</v>
      </c>
      <c r="W3" s="409" t="s">
        <v>417</v>
      </c>
      <c r="X3" s="409" t="s">
        <v>418</v>
      </c>
      <c r="Y3" s="409" t="s">
        <v>419</v>
      </c>
      <c r="Z3" s="409" t="s">
        <v>420</v>
      </c>
      <c r="AA3" s="409" t="s">
        <v>421</v>
      </c>
    </row>
    <row r="4" spans="1:27" s="159" customFormat="1" ht="15.75" customHeight="1">
      <c r="A4" s="459"/>
      <c r="B4" s="459"/>
      <c r="C4" s="457"/>
      <c r="D4" s="457" t="s">
        <v>296</v>
      </c>
      <c r="E4" s="457" t="s">
        <v>41</v>
      </c>
      <c r="F4" s="457"/>
      <c r="G4" s="457"/>
      <c r="H4" s="457"/>
      <c r="I4" s="457" t="s">
        <v>40</v>
      </c>
      <c r="J4" s="461" t="s">
        <v>4</v>
      </c>
      <c r="K4" s="462"/>
      <c r="L4" s="462"/>
      <c r="M4" s="462"/>
      <c r="N4" s="462"/>
      <c r="O4" s="463"/>
      <c r="P4" s="457" t="s">
        <v>286</v>
      </c>
      <c r="Q4" s="457" t="s">
        <v>288</v>
      </c>
      <c r="R4" s="461" t="s">
        <v>293</v>
      </c>
      <c r="S4" s="409" t="s">
        <v>35</v>
      </c>
      <c r="T4" s="465"/>
      <c r="U4" s="468"/>
      <c r="V4" s="409"/>
      <c r="W4" s="409"/>
      <c r="X4" s="409"/>
      <c r="Y4" s="409"/>
      <c r="Z4" s="409"/>
      <c r="AA4" s="409"/>
    </row>
    <row r="5" spans="1:27" s="159" customFormat="1" ht="15.75" customHeight="1">
      <c r="A5" s="459"/>
      <c r="B5" s="459"/>
      <c r="C5" s="457"/>
      <c r="D5" s="457"/>
      <c r="E5" s="457"/>
      <c r="F5" s="457"/>
      <c r="G5" s="457"/>
      <c r="H5" s="457"/>
      <c r="I5" s="457"/>
      <c r="J5" s="457" t="s">
        <v>65</v>
      </c>
      <c r="K5" s="461" t="s">
        <v>4</v>
      </c>
      <c r="L5" s="462"/>
      <c r="M5" s="463"/>
      <c r="N5" s="457" t="s">
        <v>32</v>
      </c>
      <c r="O5" s="467" t="s">
        <v>295</v>
      </c>
      <c r="P5" s="457"/>
      <c r="Q5" s="457"/>
      <c r="R5" s="461"/>
      <c r="S5" s="409"/>
      <c r="T5" s="465"/>
      <c r="U5" s="468"/>
      <c r="V5" s="409"/>
      <c r="W5" s="409"/>
      <c r="X5" s="409"/>
      <c r="Y5" s="409"/>
      <c r="Z5" s="409"/>
      <c r="AA5" s="409"/>
    </row>
    <row r="6" spans="1:27" s="159" customFormat="1" ht="15.75" customHeight="1">
      <c r="A6" s="459"/>
      <c r="B6" s="459"/>
      <c r="C6" s="457"/>
      <c r="D6" s="457"/>
      <c r="E6" s="457"/>
      <c r="F6" s="457"/>
      <c r="G6" s="457"/>
      <c r="H6" s="457"/>
      <c r="I6" s="457"/>
      <c r="J6" s="457"/>
      <c r="K6" s="467" t="s">
        <v>30</v>
      </c>
      <c r="L6" s="467" t="s">
        <v>290</v>
      </c>
      <c r="M6" s="467" t="s">
        <v>292</v>
      </c>
      <c r="N6" s="457"/>
      <c r="O6" s="468"/>
      <c r="P6" s="457"/>
      <c r="Q6" s="457"/>
      <c r="R6" s="461"/>
      <c r="S6" s="409"/>
      <c r="T6" s="465"/>
      <c r="U6" s="468"/>
      <c r="V6" s="409"/>
      <c r="W6" s="409"/>
      <c r="X6" s="409"/>
      <c r="Y6" s="409"/>
      <c r="Z6" s="409"/>
      <c r="AA6" s="409"/>
    </row>
    <row r="7" spans="1:27" s="159" customFormat="1" ht="59.25" customHeight="1">
      <c r="A7" s="460"/>
      <c r="B7" s="460"/>
      <c r="C7" s="457"/>
      <c r="D7" s="457"/>
      <c r="E7" s="457"/>
      <c r="F7" s="457"/>
      <c r="G7" s="457"/>
      <c r="H7" s="457"/>
      <c r="I7" s="457"/>
      <c r="J7" s="457"/>
      <c r="K7" s="473"/>
      <c r="L7" s="473"/>
      <c r="M7" s="473"/>
      <c r="N7" s="457"/>
      <c r="O7" s="473"/>
      <c r="P7" s="457"/>
      <c r="Q7" s="457"/>
      <c r="R7" s="461"/>
      <c r="S7" s="409"/>
      <c r="T7" s="466"/>
      <c r="U7" s="468"/>
      <c r="V7" s="409"/>
      <c r="W7" s="409"/>
      <c r="X7" s="409"/>
      <c r="Y7" s="409"/>
      <c r="Z7" s="409"/>
      <c r="AA7" s="409"/>
    </row>
    <row r="8" spans="1:27" ht="14.25" customHeight="1">
      <c r="A8" s="455" t="s">
        <v>3</v>
      </c>
      <c r="B8" s="456"/>
      <c r="C8" s="136" t="s">
        <v>7</v>
      </c>
      <c r="D8" s="136" t="s">
        <v>8</v>
      </c>
      <c r="E8" s="136" t="s">
        <v>13</v>
      </c>
      <c r="F8" s="136" t="s">
        <v>16</v>
      </c>
      <c r="G8" s="136" t="s">
        <v>17</v>
      </c>
      <c r="H8" s="136" t="s">
        <v>18</v>
      </c>
      <c r="I8" s="136" t="s">
        <v>19</v>
      </c>
      <c r="J8" s="136" t="s">
        <v>20</v>
      </c>
      <c r="K8" s="136" t="s">
        <v>21</v>
      </c>
      <c r="L8" s="136" t="s">
        <v>22</v>
      </c>
      <c r="M8" s="136" t="s">
        <v>23</v>
      </c>
      <c r="N8" s="136" t="s">
        <v>68</v>
      </c>
      <c r="O8" s="136" t="s">
        <v>67</v>
      </c>
      <c r="P8" s="136" t="s">
        <v>69</v>
      </c>
      <c r="Q8" s="136" t="s">
        <v>70</v>
      </c>
      <c r="R8" s="136" t="s">
        <v>71</v>
      </c>
      <c r="S8" s="136" t="s">
        <v>72</v>
      </c>
      <c r="T8" s="136" t="s">
        <v>75</v>
      </c>
      <c r="U8" s="136" t="s">
        <v>76</v>
      </c>
      <c r="V8" s="83"/>
      <c r="W8" s="83"/>
      <c r="X8" s="83"/>
      <c r="Y8" s="83"/>
      <c r="Z8" s="83"/>
      <c r="AA8" s="83"/>
    </row>
    <row r="9" spans="1:27" ht="33" customHeight="1">
      <c r="A9" s="140" t="s">
        <v>0</v>
      </c>
      <c r="B9" s="160" t="s">
        <v>63</v>
      </c>
      <c r="C9" s="161">
        <v>5312</v>
      </c>
      <c r="D9" s="162">
        <v>2034</v>
      </c>
      <c r="E9" s="162">
        <v>3278</v>
      </c>
      <c r="F9" s="162">
        <v>32</v>
      </c>
      <c r="G9" s="162">
        <v>0</v>
      </c>
      <c r="H9" s="161">
        <v>5280</v>
      </c>
      <c r="I9" s="161">
        <v>4000</v>
      </c>
      <c r="J9" s="161">
        <v>2767</v>
      </c>
      <c r="K9" s="162">
        <v>2757</v>
      </c>
      <c r="L9" s="162">
        <v>10</v>
      </c>
      <c r="M9" s="163"/>
      <c r="N9" s="162">
        <v>1233</v>
      </c>
      <c r="O9" s="164"/>
      <c r="P9" s="162">
        <v>1236</v>
      </c>
      <c r="Q9" s="162">
        <v>24</v>
      </c>
      <c r="R9" s="162">
        <v>1</v>
      </c>
      <c r="S9" s="162">
        <v>19</v>
      </c>
      <c r="T9" s="161">
        <v>2513</v>
      </c>
      <c r="U9" s="165">
        <v>0.69174999999999998</v>
      </c>
      <c r="V9" s="93">
        <f>C9-D9-E9</f>
        <v>0</v>
      </c>
      <c r="W9" s="93">
        <f>C9-F9-G9-H9</f>
        <v>0</v>
      </c>
      <c r="X9" s="93">
        <f>H9-I9-P9-Q9-R9-S9</f>
        <v>0</v>
      </c>
      <c r="Y9" s="93">
        <f>I9-J9-N9-O9</f>
        <v>0</v>
      </c>
      <c r="Z9" s="93">
        <f>J9-K9-L9-M9</f>
        <v>0</v>
      </c>
      <c r="AA9" s="93">
        <f>T9-N9-P9-Q9-R9-S9</f>
        <v>0</v>
      </c>
    </row>
    <row r="10" spans="1:27" ht="33" customHeight="1">
      <c r="A10" s="140" t="s">
        <v>1</v>
      </c>
      <c r="B10" s="160" t="s">
        <v>64</v>
      </c>
      <c r="C10" s="161">
        <v>327049478</v>
      </c>
      <c r="D10" s="161">
        <v>255638239</v>
      </c>
      <c r="E10" s="161">
        <v>71411239</v>
      </c>
      <c r="F10" s="161">
        <v>609410</v>
      </c>
      <c r="G10" s="161">
        <v>200</v>
      </c>
      <c r="H10" s="161">
        <v>326439868</v>
      </c>
      <c r="I10" s="161">
        <v>219264135</v>
      </c>
      <c r="J10" s="161">
        <v>61538209</v>
      </c>
      <c r="K10" s="161">
        <v>61358645</v>
      </c>
      <c r="L10" s="161">
        <v>143396</v>
      </c>
      <c r="M10" s="161">
        <v>36168</v>
      </c>
      <c r="N10" s="161">
        <v>157725926</v>
      </c>
      <c r="O10" s="166"/>
      <c r="P10" s="161">
        <v>105988022</v>
      </c>
      <c r="Q10" s="161">
        <v>791198</v>
      </c>
      <c r="R10" s="161">
        <v>155300</v>
      </c>
      <c r="S10" s="161">
        <v>241213</v>
      </c>
      <c r="T10" s="161">
        <v>264901659</v>
      </c>
      <c r="U10" s="165">
        <v>0.28065788780276357</v>
      </c>
      <c r="V10" s="93">
        <f t="shared" ref="V10:V14" si="0">C10-D10-E10</f>
        <v>0</v>
      </c>
      <c r="W10" s="93">
        <f t="shared" ref="W10:W14" si="1">C10-F10-G10-H10</f>
        <v>0</v>
      </c>
      <c r="X10" s="93">
        <f t="shared" ref="X10:X14" si="2">H10-I10-P10-Q10-R10-S10</f>
        <v>0</v>
      </c>
      <c r="Y10" s="93">
        <f t="shared" ref="Y10:Y14" si="3">I10-J10-N10-O10</f>
        <v>0</v>
      </c>
      <c r="Z10" s="93">
        <f t="shared" ref="Z10:Z14" si="4">J10-K10-L10-M10</f>
        <v>0</v>
      </c>
      <c r="AA10" s="93">
        <f t="shared" ref="AA10:AA14" si="5">T10-N10-P10-Q10-R10-S10</f>
        <v>0</v>
      </c>
    </row>
    <row r="11" spans="1:27" ht="33" customHeight="1">
      <c r="A11" s="142" t="s">
        <v>7</v>
      </c>
      <c r="B11" s="167" t="s">
        <v>259</v>
      </c>
      <c r="C11" s="161">
        <v>34425661</v>
      </c>
      <c r="D11" s="162">
        <v>23523444</v>
      </c>
      <c r="E11" s="162">
        <v>10902217</v>
      </c>
      <c r="F11" s="162">
        <v>331526</v>
      </c>
      <c r="G11" s="162">
        <v>200</v>
      </c>
      <c r="H11" s="161">
        <v>34093935</v>
      </c>
      <c r="I11" s="161">
        <v>20131228</v>
      </c>
      <c r="J11" s="161">
        <v>8581334</v>
      </c>
      <c r="K11" s="162">
        <v>8516443</v>
      </c>
      <c r="L11" s="162">
        <v>57196</v>
      </c>
      <c r="M11" s="162">
        <v>7695</v>
      </c>
      <c r="N11" s="162">
        <v>11549894</v>
      </c>
      <c r="O11" s="164"/>
      <c r="P11" s="162">
        <v>13167262</v>
      </c>
      <c r="Q11" s="162">
        <v>464182</v>
      </c>
      <c r="R11" s="162">
        <v>155300</v>
      </c>
      <c r="S11" s="162">
        <v>175963</v>
      </c>
      <c r="T11" s="161">
        <v>25512601</v>
      </c>
      <c r="U11" s="165">
        <v>0.42626977350810391</v>
      </c>
      <c r="V11" s="93">
        <f t="shared" si="0"/>
        <v>0</v>
      </c>
      <c r="W11" s="93">
        <f t="shared" si="1"/>
        <v>0</v>
      </c>
      <c r="X11" s="93">
        <f t="shared" si="2"/>
        <v>0</v>
      </c>
      <c r="Y11" s="93">
        <f t="shared" si="3"/>
        <v>0</v>
      </c>
      <c r="Z11" s="93">
        <f t="shared" si="4"/>
        <v>0</v>
      </c>
      <c r="AA11" s="93">
        <f t="shared" si="5"/>
        <v>0</v>
      </c>
    </row>
    <row r="12" spans="1:27" ht="33" customHeight="1">
      <c r="A12" s="142" t="s">
        <v>8</v>
      </c>
      <c r="B12" s="167" t="s">
        <v>38</v>
      </c>
      <c r="C12" s="161">
        <v>34761507</v>
      </c>
      <c r="D12" s="162">
        <v>23690333</v>
      </c>
      <c r="E12" s="162">
        <v>11071174</v>
      </c>
      <c r="F12" s="162">
        <v>204900</v>
      </c>
      <c r="G12" s="162">
        <v>0</v>
      </c>
      <c r="H12" s="161">
        <v>34556607</v>
      </c>
      <c r="I12" s="161">
        <v>21485726</v>
      </c>
      <c r="J12" s="161">
        <v>7226448</v>
      </c>
      <c r="K12" s="162">
        <v>7223448</v>
      </c>
      <c r="L12" s="162">
        <v>3000</v>
      </c>
      <c r="M12" s="162">
        <v>0</v>
      </c>
      <c r="N12" s="162">
        <v>14259278</v>
      </c>
      <c r="O12" s="164"/>
      <c r="P12" s="162">
        <v>13020881</v>
      </c>
      <c r="Q12" s="162">
        <v>20000</v>
      </c>
      <c r="R12" s="162">
        <v>0</v>
      </c>
      <c r="S12" s="162">
        <v>30000</v>
      </c>
      <c r="T12" s="161">
        <v>27330159</v>
      </c>
      <c r="U12" s="165">
        <v>0.33633715705022021</v>
      </c>
      <c r="V12" s="93">
        <f t="shared" si="0"/>
        <v>0</v>
      </c>
      <c r="W12" s="93">
        <f t="shared" si="1"/>
        <v>0</v>
      </c>
      <c r="X12" s="93">
        <f t="shared" si="2"/>
        <v>0</v>
      </c>
      <c r="Y12" s="93">
        <f t="shared" si="3"/>
        <v>0</v>
      </c>
      <c r="Z12" s="93">
        <f t="shared" si="4"/>
        <v>0</v>
      </c>
      <c r="AA12" s="93">
        <f t="shared" si="5"/>
        <v>0</v>
      </c>
    </row>
    <row r="13" spans="1:27" ht="33" customHeight="1">
      <c r="A13" s="142" t="s">
        <v>13</v>
      </c>
      <c r="B13" s="167" t="s">
        <v>260</v>
      </c>
      <c r="C13" s="161">
        <v>245542720</v>
      </c>
      <c r="D13" s="162">
        <v>197262663</v>
      </c>
      <c r="E13" s="162">
        <v>48280057</v>
      </c>
      <c r="F13" s="162">
        <v>72984</v>
      </c>
      <c r="G13" s="162">
        <v>0</v>
      </c>
      <c r="H13" s="161">
        <v>245469736</v>
      </c>
      <c r="I13" s="161">
        <v>165589923</v>
      </c>
      <c r="J13" s="161">
        <v>33969945</v>
      </c>
      <c r="K13" s="162">
        <v>33858272</v>
      </c>
      <c r="L13" s="162">
        <v>83200</v>
      </c>
      <c r="M13" s="162">
        <v>28473</v>
      </c>
      <c r="N13" s="162">
        <v>131619978</v>
      </c>
      <c r="O13" s="164"/>
      <c r="P13" s="162">
        <v>79537547</v>
      </c>
      <c r="Q13" s="162">
        <v>307016</v>
      </c>
      <c r="R13" s="162">
        <v>0</v>
      </c>
      <c r="S13" s="162">
        <v>35250</v>
      </c>
      <c r="T13" s="161">
        <v>211499791</v>
      </c>
      <c r="U13" s="165">
        <v>0.20514500148659409</v>
      </c>
      <c r="V13" s="93">
        <f t="shared" si="0"/>
        <v>0</v>
      </c>
      <c r="W13" s="93">
        <f t="shared" si="1"/>
        <v>0</v>
      </c>
      <c r="X13" s="93">
        <f t="shared" si="2"/>
        <v>0</v>
      </c>
      <c r="Y13" s="93">
        <f t="shared" si="3"/>
        <v>0</v>
      </c>
      <c r="Z13" s="93">
        <f t="shared" si="4"/>
        <v>0</v>
      </c>
      <c r="AA13" s="93">
        <f t="shared" si="5"/>
        <v>0</v>
      </c>
    </row>
    <row r="14" spans="1:27" ht="33" customHeight="1">
      <c r="A14" s="142" t="s">
        <v>16</v>
      </c>
      <c r="B14" s="167" t="s">
        <v>39</v>
      </c>
      <c r="C14" s="161">
        <v>12319590</v>
      </c>
      <c r="D14" s="162">
        <v>11161799</v>
      </c>
      <c r="E14" s="162">
        <v>1157791</v>
      </c>
      <c r="F14" s="162">
        <v>0</v>
      </c>
      <c r="G14" s="162">
        <v>0</v>
      </c>
      <c r="H14" s="161">
        <v>12319590</v>
      </c>
      <c r="I14" s="161">
        <v>12057258</v>
      </c>
      <c r="J14" s="161">
        <v>11760482</v>
      </c>
      <c r="K14" s="162">
        <v>11760482</v>
      </c>
      <c r="L14" s="162">
        <v>0</v>
      </c>
      <c r="M14" s="162">
        <v>0</v>
      </c>
      <c r="N14" s="162">
        <v>296776</v>
      </c>
      <c r="O14" s="164"/>
      <c r="P14" s="162">
        <v>262332</v>
      </c>
      <c r="Q14" s="162">
        <v>0</v>
      </c>
      <c r="R14" s="162">
        <v>0</v>
      </c>
      <c r="S14" s="162">
        <v>0</v>
      </c>
      <c r="T14" s="161">
        <v>559108</v>
      </c>
      <c r="U14" s="165">
        <v>0.97538611183405044</v>
      </c>
      <c r="V14" s="93">
        <f t="shared" si="0"/>
        <v>0</v>
      </c>
      <c r="W14" s="93">
        <f t="shared" si="1"/>
        <v>0</v>
      </c>
      <c r="X14" s="93">
        <f t="shared" si="2"/>
        <v>0</v>
      </c>
      <c r="Y14" s="93">
        <f t="shared" si="3"/>
        <v>0</v>
      </c>
      <c r="Z14" s="93">
        <f t="shared" si="4"/>
        <v>0</v>
      </c>
      <c r="AA14" s="93">
        <f t="shared" si="5"/>
        <v>0</v>
      </c>
    </row>
    <row r="15" spans="1:27" s="105" customFormat="1" ht="21" customHeight="1">
      <c r="A15" s="484" t="str">
        <f>TT!C7</f>
        <v>Thanh Hóa, ngày 02 tháng 4 năm 2026</v>
      </c>
      <c r="B15" s="484"/>
      <c r="C15" s="484"/>
      <c r="D15" s="484"/>
      <c r="E15" s="484"/>
      <c r="F15" s="484"/>
      <c r="G15" s="168"/>
      <c r="M15" s="484" t="str">
        <f>TT!C4</f>
        <v>Thanh Hóa, ngày 02 tháng 4 năm 2026</v>
      </c>
      <c r="N15" s="485"/>
      <c r="O15" s="485"/>
      <c r="P15" s="485"/>
      <c r="Q15" s="485"/>
      <c r="R15" s="485"/>
      <c r="S15" s="485"/>
      <c r="T15" s="485"/>
      <c r="U15" s="169"/>
      <c r="V15" s="170"/>
      <c r="W15" s="170"/>
      <c r="X15" s="170"/>
      <c r="Y15" s="170"/>
      <c r="Z15" s="170"/>
      <c r="AA15" s="170"/>
    </row>
    <row r="16" spans="1:27" ht="15.75" customHeight="1">
      <c r="A16" s="421" t="s">
        <v>133</v>
      </c>
      <c r="B16" s="421"/>
      <c r="C16" s="421"/>
      <c r="D16" s="421"/>
      <c r="E16" s="421"/>
      <c r="F16" s="421"/>
      <c r="G16" s="107"/>
      <c r="H16" s="108"/>
      <c r="I16" s="108"/>
      <c r="J16" s="108"/>
      <c r="K16" s="108"/>
      <c r="L16" s="108"/>
      <c r="M16" s="429" t="str">
        <f>TT!C5</f>
        <v>TRƯỞNG THI HÀNH ÁN DÂN SỰ</v>
      </c>
      <c r="N16" s="429"/>
      <c r="O16" s="429"/>
      <c r="P16" s="429"/>
      <c r="Q16" s="429"/>
      <c r="R16" s="429"/>
      <c r="S16" s="429"/>
      <c r="T16" s="429"/>
      <c r="U16" s="171"/>
      <c r="V16" s="170"/>
      <c r="W16" s="170"/>
      <c r="X16" s="170"/>
      <c r="Y16" s="170"/>
      <c r="Z16" s="170"/>
      <c r="AA16" s="170"/>
    </row>
    <row r="17" spans="1:27" ht="99" customHeight="1">
      <c r="A17" s="109"/>
      <c r="B17" s="109"/>
      <c r="C17" s="109"/>
      <c r="D17" s="109"/>
      <c r="H17" s="108"/>
      <c r="I17" s="108"/>
      <c r="J17" s="108"/>
      <c r="K17" s="108"/>
      <c r="L17" s="108"/>
      <c r="P17" s="110"/>
      <c r="R17" s="110"/>
      <c r="S17" s="110"/>
      <c r="T17" s="110"/>
      <c r="U17" s="110"/>
      <c r="V17" s="170"/>
      <c r="W17" s="170"/>
      <c r="X17" s="170"/>
      <c r="Y17" s="170"/>
      <c r="Z17" s="170"/>
      <c r="AA17" s="170"/>
    </row>
    <row r="18" spans="1:27" ht="15.75" customHeight="1">
      <c r="A18" s="420" t="str">
        <f>TT!C6</f>
        <v>Đào Tuấn Linh</v>
      </c>
      <c r="B18" s="420"/>
      <c r="C18" s="420"/>
      <c r="D18" s="420"/>
      <c r="E18" s="420"/>
      <c r="F18" s="420"/>
      <c r="G18" s="112"/>
      <c r="H18" s="112"/>
      <c r="I18" s="112"/>
      <c r="J18" s="112"/>
      <c r="K18" s="112"/>
      <c r="L18" s="112"/>
      <c r="M18" s="430" t="str">
        <f>TT!C3</f>
        <v>Trần Văn Dũng</v>
      </c>
      <c r="N18" s="430"/>
      <c r="O18" s="430"/>
      <c r="P18" s="430"/>
      <c r="Q18" s="430"/>
      <c r="R18" s="430"/>
      <c r="S18" s="430"/>
      <c r="T18" s="430"/>
      <c r="U18" s="172"/>
      <c r="V18" s="170"/>
      <c r="W18" s="170"/>
      <c r="X18" s="170"/>
      <c r="Y18" s="170"/>
      <c r="Z18" s="170"/>
      <c r="AA18" s="170"/>
    </row>
    <row r="19" spans="1:27">
      <c r="A19" s="69"/>
      <c r="B19" s="69"/>
      <c r="C19" s="69"/>
      <c r="D19" s="69"/>
      <c r="E19" s="69"/>
      <c r="F19" s="69"/>
      <c r="G19" s="69"/>
      <c r="H19" s="69"/>
      <c r="I19" s="69"/>
      <c r="J19" s="69"/>
      <c r="K19" s="69"/>
      <c r="L19" s="69"/>
      <c r="M19" s="173"/>
      <c r="N19" s="173"/>
      <c r="O19" s="173"/>
      <c r="P19" s="173"/>
      <c r="Q19" s="173"/>
      <c r="R19" s="173"/>
      <c r="S19" s="173"/>
      <c r="T19" s="173"/>
      <c r="U19" s="173"/>
      <c r="V19" s="170"/>
      <c r="W19" s="170"/>
      <c r="X19" s="170"/>
      <c r="Y19" s="170"/>
      <c r="Z19" s="170"/>
      <c r="AA19" s="170"/>
    </row>
    <row r="20" spans="1:27" ht="15.75" customHeight="1">
      <c r="A20" s="45"/>
      <c r="B20" s="46" t="s">
        <v>400</v>
      </c>
      <c r="C20" s="45"/>
      <c r="D20" s="45"/>
      <c r="E20" s="45"/>
      <c r="F20" s="113"/>
      <c r="G20" s="113"/>
      <c r="H20" s="113"/>
      <c r="I20" s="113"/>
      <c r="J20" s="113"/>
      <c r="K20" s="113"/>
      <c r="L20" s="113"/>
      <c r="M20" s="113"/>
      <c r="N20" s="45"/>
      <c r="O20" s="45"/>
      <c r="P20" s="45"/>
      <c r="Q20" s="45"/>
      <c r="R20" s="45"/>
      <c r="S20" s="45"/>
      <c r="T20" s="45"/>
      <c r="U20" s="45"/>
      <c r="V20" s="170"/>
      <c r="W20" s="170"/>
      <c r="X20" s="170"/>
      <c r="Y20" s="170"/>
      <c r="Z20" s="170"/>
      <c r="AA20" s="170"/>
    </row>
    <row r="21" spans="1:27" ht="15.75" customHeight="1">
      <c r="A21" s="40"/>
      <c r="B21" s="43" t="s">
        <v>64</v>
      </c>
      <c r="C21" s="40">
        <f>C10-C11-C12-C13-C14</f>
        <v>0</v>
      </c>
      <c r="D21" s="40">
        <f t="shared" ref="D21:T21" si="6">D10-D11-D12-D13-D14</f>
        <v>0</v>
      </c>
      <c r="E21" s="40">
        <f t="shared" si="6"/>
        <v>0</v>
      </c>
      <c r="F21" s="40">
        <f t="shared" si="6"/>
        <v>0</v>
      </c>
      <c r="G21" s="40">
        <f t="shared" si="6"/>
        <v>0</v>
      </c>
      <c r="H21" s="40">
        <f t="shared" si="6"/>
        <v>0</v>
      </c>
      <c r="I21" s="40">
        <f t="shared" si="6"/>
        <v>0</v>
      </c>
      <c r="J21" s="40">
        <f t="shared" si="6"/>
        <v>0</v>
      </c>
      <c r="K21" s="40">
        <f t="shared" si="6"/>
        <v>0</v>
      </c>
      <c r="L21" s="40">
        <f t="shared" si="6"/>
        <v>0</v>
      </c>
      <c r="M21" s="40">
        <f t="shared" si="6"/>
        <v>0</v>
      </c>
      <c r="N21" s="40">
        <f t="shared" si="6"/>
        <v>0</v>
      </c>
      <c r="O21" s="40">
        <f t="shared" si="6"/>
        <v>0</v>
      </c>
      <c r="P21" s="40">
        <f t="shared" si="6"/>
        <v>0</v>
      </c>
      <c r="Q21" s="40">
        <f t="shared" si="6"/>
        <v>0</v>
      </c>
      <c r="R21" s="40">
        <f t="shared" si="6"/>
        <v>0</v>
      </c>
      <c r="S21" s="40">
        <f t="shared" si="6"/>
        <v>0</v>
      </c>
      <c r="T21" s="40">
        <f t="shared" si="6"/>
        <v>0</v>
      </c>
      <c r="U21" s="40"/>
      <c r="V21" s="170"/>
      <c r="W21" s="170"/>
      <c r="X21" s="170"/>
      <c r="Y21" s="170"/>
      <c r="Z21" s="170"/>
      <c r="AA21" s="170"/>
    </row>
    <row r="22" spans="1:27" ht="15.75" customHeight="1">
      <c r="A22" s="69"/>
      <c r="B22" s="69"/>
      <c r="C22" s="69"/>
      <c r="D22" s="69"/>
      <c r="E22" s="69"/>
      <c r="F22" s="69"/>
      <c r="G22" s="69"/>
      <c r="H22" s="69"/>
      <c r="I22" s="69"/>
      <c r="J22" s="69"/>
      <c r="K22" s="69"/>
      <c r="L22" s="69"/>
      <c r="M22" s="173"/>
      <c r="N22" s="173"/>
      <c r="O22" s="173"/>
      <c r="P22" s="173"/>
      <c r="Q22" s="173"/>
      <c r="R22" s="173"/>
      <c r="S22" s="173"/>
      <c r="T22" s="173"/>
      <c r="U22" s="173"/>
      <c r="V22" s="170"/>
      <c r="W22" s="170"/>
      <c r="X22" s="170"/>
      <c r="Y22" s="170"/>
      <c r="Z22" s="170"/>
      <c r="AA22" s="170"/>
    </row>
    <row r="23" spans="1:27" ht="18.75">
      <c r="A23" s="490" t="s">
        <v>328</v>
      </c>
      <c r="B23" s="490"/>
      <c r="C23" s="490"/>
      <c r="D23" s="490"/>
      <c r="E23" s="490"/>
      <c r="F23" s="490"/>
      <c r="G23" s="490"/>
      <c r="H23" s="490"/>
      <c r="I23" s="490"/>
      <c r="J23" s="490"/>
      <c r="K23" s="490" t="s">
        <v>335</v>
      </c>
      <c r="L23" s="490"/>
      <c r="M23" s="490"/>
      <c r="N23" s="490"/>
      <c r="O23" s="490"/>
      <c r="P23" s="490"/>
      <c r="Q23" s="490"/>
      <c r="R23" s="490"/>
      <c r="S23" s="490"/>
      <c r="T23" s="490"/>
      <c r="U23" s="490"/>
      <c r="V23" s="170"/>
      <c r="W23" s="170"/>
      <c r="X23" s="170"/>
      <c r="Y23" s="170"/>
      <c r="Z23" s="170"/>
      <c r="AA23" s="170"/>
    </row>
    <row r="24" spans="1:27" ht="18.75">
      <c r="A24" s="488" t="s">
        <v>354</v>
      </c>
      <c r="B24" s="488"/>
      <c r="C24" s="488"/>
      <c r="D24" s="488"/>
      <c r="E24" s="488"/>
      <c r="F24" s="488"/>
      <c r="G24" s="488"/>
      <c r="H24" s="488"/>
      <c r="I24" s="488"/>
      <c r="J24" s="488"/>
      <c r="K24" s="491" t="s">
        <v>396</v>
      </c>
      <c r="L24" s="491"/>
      <c r="M24" s="491"/>
      <c r="N24" s="491"/>
      <c r="O24" s="491"/>
      <c r="P24" s="491"/>
      <c r="Q24" s="491"/>
      <c r="R24" s="491"/>
      <c r="S24" s="491"/>
      <c r="T24" s="491"/>
      <c r="U24" s="491"/>
      <c r="V24" s="170"/>
      <c r="W24" s="170"/>
      <c r="X24" s="170"/>
      <c r="Y24" s="170"/>
      <c r="Z24" s="170"/>
      <c r="AA24" s="170"/>
    </row>
    <row r="25" spans="1:27" ht="18.75">
      <c r="A25" s="489" t="s">
        <v>395</v>
      </c>
      <c r="B25" s="489"/>
      <c r="C25" s="489"/>
      <c r="D25" s="489"/>
      <c r="E25" s="489"/>
      <c r="F25" s="489"/>
      <c r="G25" s="489"/>
      <c r="H25" s="489"/>
      <c r="I25" s="489"/>
      <c r="J25" s="489"/>
      <c r="K25" s="491"/>
      <c r="L25" s="491"/>
      <c r="M25" s="491"/>
      <c r="N25" s="491"/>
      <c r="O25" s="491"/>
      <c r="P25" s="491"/>
      <c r="Q25" s="491"/>
      <c r="R25" s="491"/>
      <c r="S25" s="491"/>
      <c r="T25" s="491"/>
      <c r="U25" s="491"/>
      <c r="V25" s="170"/>
      <c r="W25" s="170"/>
      <c r="X25" s="170"/>
      <c r="Y25" s="170"/>
      <c r="Z25" s="170"/>
      <c r="AA25" s="170"/>
    </row>
    <row r="26" spans="1:27" ht="18.75">
      <c r="A26" s="488" t="s">
        <v>369</v>
      </c>
      <c r="B26" s="488"/>
      <c r="C26" s="488"/>
      <c r="D26" s="488"/>
      <c r="E26" s="488"/>
      <c r="F26" s="488"/>
      <c r="G26" s="488"/>
      <c r="H26" s="488"/>
      <c r="I26" s="488"/>
      <c r="J26" s="488"/>
      <c r="K26" s="491"/>
      <c r="L26" s="491"/>
      <c r="M26" s="491"/>
      <c r="N26" s="491"/>
      <c r="O26" s="491"/>
      <c r="P26" s="491"/>
      <c r="Q26" s="491"/>
      <c r="R26" s="491"/>
      <c r="S26" s="491"/>
      <c r="T26" s="491"/>
      <c r="U26" s="491"/>
      <c r="V26" s="170"/>
      <c r="W26" s="170"/>
      <c r="X26" s="170"/>
      <c r="Y26" s="170"/>
      <c r="Z26" s="170"/>
      <c r="AA26" s="170"/>
    </row>
    <row r="27" spans="1:27" ht="18.75">
      <c r="A27" s="488" t="s">
        <v>370</v>
      </c>
      <c r="B27" s="488"/>
      <c r="C27" s="488"/>
      <c r="D27" s="488"/>
      <c r="E27" s="488"/>
      <c r="F27" s="488"/>
      <c r="G27" s="488"/>
      <c r="H27" s="488"/>
      <c r="I27" s="488"/>
      <c r="J27" s="488"/>
      <c r="K27" s="491"/>
      <c r="L27" s="491"/>
      <c r="M27" s="491"/>
      <c r="N27" s="491"/>
      <c r="O27" s="491"/>
      <c r="P27" s="491"/>
      <c r="Q27" s="491"/>
      <c r="R27" s="491"/>
      <c r="S27" s="491"/>
      <c r="T27" s="491"/>
      <c r="U27" s="491"/>
      <c r="V27" s="170"/>
      <c r="W27" s="170"/>
      <c r="X27" s="170"/>
      <c r="Y27" s="170"/>
      <c r="Z27" s="170"/>
      <c r="AA27" s="170"/>
    </row>
    <row r="28" spans="1:27" ht="18.75">
      <c r="A28" s="488" t="s">
        <v>371</v>
      </c>
      <c r="B28" s="488"/>
      <c r="C28" s="488"/>
      <c r="D28" s="488"/>
      <c r="E28" s="488"/>
      <c r="F28" s="488"/>
      <c r="G28" s="488"/>
      <c r="H28" s="488"/>
      <c r="I28" s="488"/>
      <c r="J28" s="488"/>
      <c r="K28" s="491"/>
      <c r="L28" s="491"/>
      <c r="M28" s="491"/>
      <c r="N28" s="491"/>
      <c r="O28" s="491"/>
      <c r="P28" s="491"/>
      <c r="Q28" s="491"/>
      <c r="R28" s="491"/>
      <c r="S28" s="491"/>
      <c r="T28" s="491"/>
      <c r="U28" s="491"/>
    </row>
    <row r="29" spans="1:27" ht="18.75">
      <c r="A29" s="488" t="s">
        <v>372</v>
      </c>
      <c r="B29" s="488"/>
      <c r="C29" s="488"/>
      <c r="D29" s="488"/>
      <c r="E29" s="488"/>
      <c r="F29" s="488"/>
      <c r="G29" s="488"/>
      <c r="H29" s="488"/>
      <c r="I29" s="488"/>
      <c r="J29" s="488"/>
      <c r="K29" s="491"/>
      <c r="L29" s="491"/>
      <c r="M29" s="491"/>
      <c r="N29" s="491"/>
      <c r="O29" s="491"/>
      <c r="P29" s="491"/>
      <c r="Q29" s="491"/>
      <c r="R29" s="491"/>
      <c r="S29" s="491"/>
      <c r="T29" s="491"/>
      <c r="U29" s="491"/>
    </row>
    <row r="30" spans="1:27" ht="18.75">
      <c r="A30" s="489" t="s">
        <v>394</v>
      </c>
      <c r="B30" s="489"/>
      <c r="C30" s="489"/>
      <c r="D30" s="489"/>
      <c r="E30" s="489"/>
      <c r="F30" s="489"/>
      <c r="G30" s="489"/>
      <c r="H30" s="489"/>
      <c r="I30" s="489"/>
      <c r="J30" s="489"/>
      <c r="K30" s="491"/>
      <c r="L30" s="491"/>
      <c r="M30" s="491"/>
      <c r="N30" s="491"/>
      <c r="O30" s="491"/>
      <c r="P30" s="491"/>
      <c r="Q30" s="491"/>
      <c r="R30" s="491"/>
      <c r="S30" s="491"/>
      <c r="T30" s="491"/>
      <c r="U30" s="491"/>
    </row>
  </sheetData>
  <sheetProtection formatCells="0" formatColumns="0" formatRows="0" insertRows="0"/>
  <mergeCells count="59">
    <mergeCell ref="V2:AA2"/>
    <mergeCell ref="V3:V7"/>
    <mergeCell ref="W3:W7"/>
    <mergeCell ref="X3:X7"/>
    <mergeCell ref="Y3:Y7"/>
    <mergeCell ref="Z3:Z7"/>
    <mergeCell ref="AA3:AA7"/>
    <mergeCell ref="A28:J28"/>
    <mergeCell ref="A29:J29"/>
    <mergeCell ref="A30:J30"/>
    <mergeCell ref="K23:U23"/>
    <mergeCell ref="K24:U24"/>
    <mergeCell ref="K25:U25"/>
    <mergeCell ref="K26:U26"/>
    <mergeCell ref="K27:U27"/>
    <mergeCell ref="K28:U28"/>
    <mergeCell ref="K29:U29"/>
    <mergeCell ref="K30:U30"/>
    <mergeCell ref="A23:J23"/>
    <mergeCell ref="A24:J24"/>
    <mergeCell ref="A25:J25"/>
    <mergeCell ref="A26:J26"/>
    <mergeCell ref="A27:J27"/>
    <mergeCell ref="Q1:U1"/>
    <mergeCell ref="E1:P1"/>
    <mergeCell ref="A1:D1"/>
    <mergeCell ref="K5:M5"/>
    <mergeCell ref="K6:K7"/>
    <mergeCell ref="L6:L7"/>
    <mergeCell ref="M6:M7"/>
    <mergeCell ref="J5:J7"/>
    <mergeCell ref="I3:S3"/>
    <mergeCell ref="S4:S7"/>
    <mergeCell ref="C3:C7"/>
    <mergeCell ref="Q4:Q7"/>
    <mergeCell ref="R4:R7"/>
    <mergeCell ref="J4:O4"/>
    <mergeCell ref="P2:U2"/>
    <mergeCell ref="G3:G7"/>
    <mergeCell ref="M18:T18"/>
    <mergeCell ref="D3:E3"/>
    <mergeCell ref="M15:T15"/>
    <mergeCell ref="M16:T16"/>
    <mergeCell ref="A8:B8"/>
    <mergeCell ref="T3:T7"/>
    <mergeCell ref="E4:E7"/>
    <mergeCell ref="I4:I7"/>
    <mergeCell ref="F3:F7"/>
    <mergeCell ref="B3:B7"/>
    <mergeCell ref="P4:P7"/>
    <mergeCell ref="A15:F15"/>
    <mergeCell ref="A16:F16"/>
    <mergeCell ref="A18:F18"/>
    <mergeCell ref="U3:U7"/>
    <mergeCell ref="D4:D7"/>
    <mergeCell ref="N5:N7"/>
    <mergeCell ref="A3:A7"/>
    <mergeCell ref="O5:O7"/>
    <mergeCell ref="H3:H7"/>
  </mergeCells>
  <phoneticPr fontId="11" type="noConversion"/>
  <pageMargins left="0.39370078740157483" right="0.19685039370078741" top="0.39370078740157483" bottom="0.43307086614173229" header="0.31496062992125984" footer="0.31496062992125984"/>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7"/>
  <sheetViews>
    <sheetView view="pageBreakPreview" topLeftCell="A124" zoomScale="80" zoomScaleSheetLayoutView="80" workbookViewId="0">
      <selection activeCell="AA135" sqref="AA135"/>
    </sheetView>
  </sheetViews>
  <sheetFormatPr defaultColWidth="9" defaultRowHeight="15.75"/>
  <cols>
    <col min="1" max="1" width="4.125" style="27" customWidth="1"/>
    <col min="2" max="2" width="20" style="27" customWidth="1"/>
    <col min="3" max="3" width="8.125" style="382" customWidth="1"/>
    <col min="4" max="4" width="11.375" style="27" customWidth="1"/>
    <col min="5" max="5" width="8.125" style="27" customWidth="1"/>
    <col min="6" max="6" width="6.875" style="27" customWidth="1"/>
    <col min="7" max="7" width="8.125" style="27" customWidth="1"/>
    <col min="8" max="10" width="8.125" style="382" customWidth="1"/>
    <col min="11" max="12" width="8.125" style="27" customWidth="1"/>
    <col min="13" max="14" width="8.125" style="28" customWidth="1"/>
    <col min="15" max="15" width="8.75" style="28" customWidth="1"/>
    <col min="16" max="16" width="8.125" style="28" customWidth="1"/>
    <col min="17" max="17" width="6.625" style="28" customWidth="1"/>
    <col min="18" max="18" width="8.125" style="28" customWidth="1"/>
    <col min="19" max="19" width="9.5" style="383" customWidth="1"/>
    <col min="20" max="20" width="8.375" style="383" customWidth="1"/>
    <col min="21" max="21" width="33.25" style="32" customWidth="1"/>
    <col min="22" max="16384" width="9" style="27"/>
  </cols>
  <sheetData>
    <row r="1" spans="1:21" ht="65.25" customHeight="1">
      <c r="A1" s="474" t="s">
        <v>275</v>
      </c>
      <c r="B1" s="474"/>
      <c r="C1" s="474"/>
      <c r="D1" s="474"/>
      <c r="E1" s="431" t="s">
        <v>496</v>
      </c>
      <c r="F1" s="431"/>
      <c r="G1" s="431"/>
      <c r="H1" s="431"/>
      <c r="I1" s="431"/>
      <c r="J1" s="431"/>
      <c r="K1" s="431"/>
      <c r="L1" s="431"/>
      <c r="M1" s="431"/>
      <c r="N1" s="431"/>
      <c r="O1" s="431"/>
      <c r="P1" s="471" t="s">
        <v>166</v>
      </c>
      <c r="Q1" s="471"/>
      <c r="R1" s="471"/>
      <c r="S1" s="471"/>
      <c r="T1" s="471"/>
    </row>
    <row r="2" spans="1:21" ht="17.25" customHeight="1">
      <c r="A2" s="110"/>
      <c r="B2" s="132"/>
      <c r="C2" s="132"/>
      <c r="D2" s="110"/>
      <c r="E2" s="110"/>
      <c r="F2" s="110"/>
      <c r="G2" s="110"/>
      <c r="H2" s="110"/>
      <c r="I2" s="133"/>
      <c r="J2" s="134"/>
      <c r="K2" s="134"/>
      <c r="L2" s="134"/>
      <c r="M2" s="108"/>
      <c r="N2" s="108"/>
      <c r="O2" s="174"/>
      <c r="P2" s="174"/>
      <c r="Q2" s="472" t="s">
        <v>191</v>
      </c>
      <c r="R2" s="472"/>
      <c r="S2" s="472"/>
      <c r="T2" s="472"/>
    </row>
    <row r="3" spans="1:21" s="32" customFormat="1" ht="15.75" customHeight="1">
      <c r="A3" s="492" t="s">
        <v>78</v>
      </c>
      <c r="B3" s="492" t="s">
        <v>79</v>
      </c>
      <c r="C3" s="457" t="s">
        <v>77</v>
      </c>
      <c r="D3" s="457" t="s">
        <v>4</v>
      </c>
      <c r="E3" s="457"/>
      <c r="F3" s="457" t="s">
        <v>287</v>
      </c>
      <c r="G3" s="457" t="s">
        <v>169</v>
      </c>
      <c r="H3" s="457" t="s">
        <v>29</v>
      </c>
      <c r="I3" s="447" t="s">
        <v>4</v>
      </c>
      <c r="J3" s="487"/>
      <c r="K3" s="487"/>
      <c r="L3" s="487"/>
      <c r="M3" s="487"/>
      <c r="N3" s="487"/>
      <c r="O3" s="487"/>
      <c r="P3" s="487"/>
      <c r="Q3" s="487"/>
      <c r="R3" s="448"/>
      <c r="S3" s="464" t="s">
        <v>294</v>
      </c>
      <c r="T3" s="467" t="s">
        <v>81</v>
      </c>
    </row>
    <row r="4" spans="1:21" s="32" customFormat="1" ht="15.75" customHeight="1">
      <c r="A4" s="493"/>
      <c r="B4" s="493"/>
      <c r="C4" s="457"/>
      <c r="D4" s="457" t="s">
        <v>296</v>
      </c>
      <c r="E4" s="457" t="s">
        <v>41</v>
      </c>
      <c r="F4" s="457"/>
      <c r="G4" s="457"/>
      <c r="H4" s="457"/>
      <c r="I4" s="457" t="s">
        <v>40</v>
      </c>
      <c r="J4" s="461" t="s">
        <v>4</v>
      </c>
      <c r="K4" s="462"/>
      <c r="L4" s="462"/>
      <c r="M4" s="462"/>
      <c r="N4" s="463"/>
      <c r="O4" s="457" t="s">
        <v>286</v>
      </c>
      <c r="P4" s="410" t="s">
        <v>288</v>
      </c>
      <c r="Q4" s="409" t="s">
        <v>293</v>
      </c>
      <c r="R4" s="409" t="s">
        <v>35</v>
      </c>
      <c r="S4" s="465"/>
      <c r="T4" s="468"/>
    </row>
    <row r="5" spans="1:21" s="32" customFormat="1" ht="15.75" customHeight="1">
      <c r="A5" s="493"/>
      <c r="B5" s="493"/>
      <c r="C5" s="457"/>
      <c r="D5" s="457"/>
      <c r="E5" s="457"/>
      <c r="F5" s="457"/>
      <c r="G5" s="457"/>
      <c r="H5" s="457"/>
      <c r="I5" s="457"/>
      <c r="J5" s="457" t="s">
        <v>65</v>
      </c>
      <c r="K5" s="461" t="s">
        <v>4</v>
      </c>
      <c r="L5" s="463"/>
      <c r="M5" s="457" t="s">
        <v>32</v>
      </c>
      <c r="N5" s="467" t="s">
        <v>306</v>
      </c>
      <c r="O5" s="457"/>
      <c r="P5" s="411"/>
      <c r="Q5" s="409"/>
      <c r="R5" s="409"/>
      <c r="S5" s="465"/>
      <c r="T5" s="468"/>
    </row>
    <row r="6" spans="1:21" s="32" customFormat="1" ht="15.75" customHeight="1">
      <c r="A6" s="493"/>
      <c r="B6" s="493"/>
      <c r="C6" s="457"/>
      <c r="D6" s="457"/>
      <c r="E6" s="457"/>
      <c r="F6" s="457"/>
      <c r="G6" s="457"/>
      <c r="H6" s="457"/>
      <c r="I6" s="457"/>
      <c r="J6" s="457"/>
      <c r="K6" s="467" t="s">
        <v>30</v>
      </c>
      <c r="L6" s="467" t="s">
        <v>290</v>
      </c>
      <c r="M6" s="457"/>
      <c r="N6" s="468"/>
      <c r="O6" s="457"/>
      <c r="P6" s="411"/>
      <c r="Q6" s="409"/>
      <c r="R6" s="409"/>
      <c r="S6" s="465"/>
      <c r="T6" s="468"/>
    </row>
    <row r="7" spans="1:21" s="32" customFormat="1" ht="52.5" customHeight="1">
      <c r="A7" s="494"/>
      <c r="B7" s="494"/>
      <c r="C7" s="457"/>
      <c r="D7" s="457"/>
      <c r="E7" s="457"/>
      <c r="F7" s="457"/>
      <c r="G7" s="457"/>
      <c r="H7" s="457"/>
      <c r="I7" s="457"/>
      <c r="J7" s="457"/>
      <c r="K7" s="473"/>
      <c r="L7" s="473"/>
      <c r="M7" s="457"/>
      <c r="N7" s="473"/>
      <c r="O7" s="457"/>
      <c r="P7" s="412"/>
      <c r="Q7" s="409"/>
      <c r="R7" s="409"/>
      <c r="S7" s="466"/>
      <c r="T7" s="468"/>
    </row>
    <row r="8" spans="1:21" ht="14.25" customHeight="1">
      <c r="A8" s="455" t="s">
        <v>3</v>
      </c>
      <c r="B8" s="456"/>
      <c r="C8" s="136" t="s">
        <v>7</v>
      </c>
      <c r="D8" s="136" t="s">
        <v>8</v>
      </c>
      <c r="E8" s="136" t="s">
        <v>13</v>
      </c>
      <c r="F8" s="136" t="s">
        <v>16</v>
      </c>
      <c r="G8" s="136" t="s">
        <v>17</v>
      </c>
      <c r="H8" s="136" t="s">
        <v>18</v>
      </c>
      <c r="I8" s="136" t="s">
        <v>19</v>
      </c>
      <c r="J8" s="136" t="s">
        <v>20</v>
      </c>
      <c r="K8" s="136" t="s">
        <v>21</v>
      </c>
      <c r="L8" s="136" t="s">
        <v>22</v>
      </c>
      <c r="M8" s="136" t="s">
        <v>23</v>
      </c>
      <c r="N8" s="136" t="s">
        <v>68</v>
      </c>
      <c r="O8" s="136" t="s">
        <v>67</v>
      </c>
      <c r="P8" s="136" t="s">
        <v>69</v>
      </c>
      <c r="Q8" s="136" t="s">
        <v>70</v>
      </c>
      <c r="R8" s="136" t="s">
        <v>71</v>
      </c>
      <c r="S8" s="136" t="s">
        <v>72</v>
      </c>
      <c r="T8" s="136" t="s">
        <v>75</v>
      </c>
    </row>
    <row r="9" spans="1:21" s="367" customFormat="1" ht="24" customHeight="1">
      <c r="A9" s="362"/>
      <c r="B9" s="363" t="s">
        <v>5</v>
      </c>
      <c r="C9" s="364">
        <v>13987</v>
      </c>
      <c r="D9" s="364">
        <v>7693</v>
      </c>
      <c r="E9" s="364">
        <v>6294</v>
      </c>
      <c r="F9" s="364">
        <v>20</v>
      </c>
      <c r="G9" s="364">
        <v>14</v>
      </c>
      <c r="H9" s="364">
        <v>13953</v>
      </c>
      <c r="I9" s="364">
        <v>9562</v>
      </c>
      <c r="J9" s="364">
        <v>4985</v>
      </c>
      <c r="K9" s="364">
        <v>4907</v>
      </c>
      <c r="L9" s="364">
        <v>78</v>
      </c>
      <c r="M9" s="364">
        <v>4572</v>
      </c>
      <c r="N9" s="364">
        <v>5</v>
      </c>
      <c r="O9" s="364">
        <v>4086</v>
      </c>
      <c r="P9" s="364">
        <v>151</v>
      </c>
      <c r="Q9" s="364">
        <v>2</v>
      </c>
      <c r="R9" s="364">
        <v>152</v>
      </c>
      <c r="S9" s="364">
        <v>8968</v>
      </c>
      <c r="T9" s="365">
        <v>0.52133444886007108</v>
      </c>
      <c r="U9" s="366" t="s">
        <v>497</v>
      </c>
    </row>
    <row r="10" spans="1:21" s="367" customFormat="1" ht="24" customHeight="1">
      <c r="A10" s="368" t="s">
        <v>0</v>
      </c>
      <c r="B10" s="369" t="s">
        <v>498</v>
      </c>
      <c r="C10" s="364">
        <v>1073</v>
      </c>
      <c r="D10" s="364">
        <v>448</v>
      </c>
      <c r="E10" s="364">
        <v>625</v>
      </c>
      <c r="F10" s="364">
        <v>1</v>
      </c>
      <c r="G10" s="364">
        <v>1</v>
      </c>
      <c r="H10" s="364">
        <v>1071</v>
      </c>
      <c r="I10" s="364">
        <v>826</v>
      </c>
      <c r="J10" s="364">
        <v>462</v>
      </c>
      <c r="K10" s="364">
        <v>461</v>
      </c>
      <c r="L10" s="364">
        <v>1</v>
      </c>
      <c r="M10" s="364">
        <v>364</v>
      </c>
      <c r="N10" s="364">
        <v>0</v>
      </c>
      <c r="O10" s="364">
        <v>235</v>
      </c>
      <c r="P10" s="364">
        <v>6</v>
      </c>
      <c r="Q10" s="364">
        <v>0</v>
      </c>
      <c r="R10" s="364">
        <v>4</v>
      </c>
      <c r="S10" s="364">
        <v>609</v>
      </c>
      <c r="T10" s="365">
        <v>0.55932203389830504</v>
      </c>
      <c r="U10" s="366"/>
    </row>
    <row r="11" spans="1:21" s="367" customFormat="1" ht="24" customHeight="1">
      <c r="A11" s="370">
        <v>1</v>
      </c>
      <c r="B11" s="371" t="s">
        <v>462</v>
      </c>
      <c r="C11" s="364">
        <v>11</v>
      </c>
      <c r="D11" s="372">
        <v>0</v>
      </c>
      <c r="E11" s="373">
        <v>11</v>
      </c>
      <c r="F11" s="373">
        <v>0</v>
      </c>
      <c r="G11" s="373">
        <v>0</v>
      </c>
      <c r="H11" s="364">
        <v>11</v>
      </c>
      <c r="I11" s="364">
        <v>11</v>
      </c>
      <c r="J11" s="364">
        <v>11</v>
      </c>
      <c r="K11" s="373">
        <v>11</v>
      </c>
      <c r="L11" s="373">
        <v>0</v>
      </c>
      <c r="M11" s="373">
        <v>0</v>
      </c>
      <c r="N11" s="373">
        <v>0</v>
      </c>
      <c r="O11" s="373">
        <v>0</v>
      </c>
      <c r="P11" s="373">
        <v>0</v>
      </c>
      <c r="Q11" s="373">
        <v>0</v>
      </c>
      <c r="R11" s="373">
        <v>0</v>
      </c>
      <c r="S11" s="364">
        <v>0</v>
      </c>
      <c r="T11" s="365">
        <v>1</v>
      </c>
      <c r="U11" s="374" t="s">
        <v>499</v>
      </c>
    </row>
    <row r="12" spans="1:21" s="367" customFormat="1" ht="24" customHeight="1">
      <c r="A12" s="370">
        <v>2</v>
      </c>
      <c r="B12" s="371" t="s">
        <v>500</v>
      </c>
      <c r="C12" s="364">
        <v>103</v>
      </c>
      <c r="D12" s="372">
        <v>56</v>
      </c>
      <c r="E12" s="373">
        <v>47</v>
      </c>
      <c r="F12" s="373">
        <v>0</v>
      </c>
      <c r="G12" s="373">
        <v>0</v>
      </c>
      <c r="H12" s="364">
        <v>103</v>
      </c>
      <c r="I12" s="364">
        <v>80</v>
      </c>
      <c r="J12" s="364">
        <v>41</v>
      </c>
      <c r="K12" s="373">
        <v>41</v>
      </c>
      <c r="L12" s="373">
        <v>0</v>
      </c>
      <c r="M12" s="373">
        <v>39</v>
      </c>
      <c r="N12" s="373">
        <v>0</v>
      </c>
      <c r="O12" s="373">
        <v>21</v>
      </c>
      <c r="P12" s="373">
        <v>2</v>
      </c>
      <c r="Q12" s="373">
        <v>0</v>
      </c>
      <c r="R12" s="373">
        <v>0</v>
      </c>
      <c r="S12" s="364">
        <v>62</v>
      </c>
      <c r="T12" s="365">
        <v>0.51249999999999996</v>
      </c>
      <c r="U12" s="374" t="s">
        <v>501</v>
      </c>
    </row>
    <row r="13" spans="1:21" s="367" customFormat="1" ht="24" customHeight="1">
      <c r="A13" s="370">
        <v>3</v>
      </c>
      <c r="B13" s="371" t="s">
        <v>502</v>
      </c>
      <c r="C13" s="364">
        <v>148</v>
      </c>
      <c r="D13" s="372">
        <v>74</v>
      </c>
      <c r="E13" s="373">
        <v>74</v>
      </c>
      <c r="F13" s="373">
        <v>0</v>
      </c>
      <c r="G13" s="373">
        <v>0</v>
      </c>
      <c r="H13" s="364">
        <v>148</v>
      </c>
      <c r="I13" s="364">
        <v>109</v>
      </c>
      <c r="J13" s="364">
        <v>64</v>
      </c>
      <c r="K13" s="373">
        <v>64</v>
      </c>
      <c r="L13" s="373">
        <v>0</v>
      </c>
      <c r="M13" s="373">
        <v>45</v>
      </c>
      <c r="N13" s="373">
        <v>0</v>
      </c>
      <c r="O13" s="373">
        <v>39</v>
      </c>
      <c r="P13" s="373">
        <v>0</v>
      </c>
      <c r="Q13" s="373">
        <v>0</v>
      </c>
      <c r="R13" s="373">
        <v>0</v>
      </c>
      <c r="S13" s="364">
        <v>84</v>
      </c>
      <c r="T13" s="365">
        <v>0.58715596330275233</v>
      </c>
      <c r="U13" s="374" t="s">
        <v>503</v>
      </c>
    </row>
    <row r="14" spans="1:21" s="367" customFormat="1" ht="24" customHeight="1">
      <c r="A14" s="370">
        <v>4</v>
      </c>
      <c r="B14" s="371" t="s">
        <v>504</v>
      </c>
      <c r="C14" s="364">
        <v>118</v>
      </c>
      <c r="D14" s="372">
        <v>68</v>
      </c>
      <c r="E14" s="373">
        <v>50</v>
      </c>
      <c r="F14" s="373">
        <v>0</v>
      </c>
      <c r="G14" s="373">
        <v>0</v>
      </c>
      <c r="H14" s="364">
        <v>118</v>
      </c>
      <c r="I14" s="364">
        <v>67</v>
      </c>
      <c r="J14" s="364">
        <v>41</v>
      </c>
      <c r="K14" s="373">
        <v>40</v>
      </c>
      <c r="L14" s="373">
        <v>1</v>
      </c>
      <c r="M14" s="373">
        <v>26</v>
      </c>
      <c r="N14" s="373">
        <v>0</v>
      </c>
      <c r="O14" s="373">
        <v>51</v>
      </c>
      <c r="P14" s="373">
        <v>0</v>
      </c>
      <c r="Q14" s="373">
        <v>0</v>
      </c>
      <c r="R14" s="373">
        <v>0</v>
      </c>
      <c r="S14" s="364">
        <v>77</v>
      </c>
      <c r="T14" s="365">
        <v>0.61194029850746268</v>
      </c>
      <c r="U14" s="374" t="s">
        <v>505</v>
      </c>
    </row>
    <row r="15" spans="1:21" s="367" customFormat="1" ht="24" customHeight="1">
      <c r="A15" s="370">
        <v>5</v>
      </c>
      <c r="B15" s="371" t="s">
        <v>506</v>
      </c>
      <c r="C15" s="364">
        <v>73</v>
      </c>
      <c r="D15" s="372">
        <v>33</v>
      </c>
      <c r="E15" s="373">
        <v>40</v>
      </c>
      <c r="F15" s="373">
        <v>0</v>
      </c>
      <c r="G15" s="373">
        <v>0</v>
      </c>
      <c r="H15" s="364">
        <v>73</v>
      </c>
      <c r="I15" s="364">
        <v>61</v>
      </c>
      <c r="J15" s="364">
        <v>32</v>
      </c>
      <c r="K15" s="373">
        <v>32</v>
      </c>
      <c r="L15" s="373">
        <v>0</v>
      </c>
      <c r="M15" s="373">
        <v>29</v>
      </c>
      <c r="N15" s="373">
        <v>0</v>
      </c>
      <c r="O15" s="373">
        <v>12</v>
      </c>
      <c r="P15" s="373">
        <v>0</v>
      </c>
      <c r="Q15" s="373">
        <v>0</v>
      </c>
      <c r="R15" s="373">
        <v>0</v>
      </c>
      <c r="S15" s="364">
        <v>41</v>
      </c>
      <c r="T15" s="365">
        <v>0.52459016393442626</v>
      </c>
      <c r="U15" s="374" t="s">
        <v>507</v>
      </c>
    </row>
    <row r="16" spans="1:21" s="367" customFormat="1" ht="24" customHeight="1">
      <c r="A16" s="370">
        <v>6</v>
      </c>
      <c r="B16" s="371" t="s">
        <v>508</v>
      </c>
      <c r="C16" s="364">
        <v>79</v>
      </c>
      <c r="D16" s="372">
        <v>33</v>
      </c>
      <c r="E16" s="373">
        <v>46</v>
      </c>
      <c r="F16" s="373">
        <v>0</v>
      </c>
      <c r="G16" s="373">
        <v>1</v>
      </c>
      <c r="H16" s="364">
        <v>78</v>
      </c>
      <c r="I16" s="364">
        <v>63</v>
      </c>
      <c r="J16" s="364">
        <v>33</v>
      </c>
      <c r="K16" s="373">
        <v>33</v>
      </c>
      <c r="L16" s="373">
        <v>0</v>
      </c>
      <c r="M16" s="373">
        <v>30</v>
      </c>
      <c r="N16" s="373">
        <v>0</v>
      </c>
      <c r="O16" s="373">
        <v>12</v>
      </c>
      <c r="P16" s="373">
        <v>0</v>
      </c>
      <c r="Q16" s="373">
        <v>0</v>
      </c>
      <c r="R16" s="373">
        <v>3</v>
      </c>
      <c r="S16" s="364">
        <v>45</v>
      </c>
      <c r="T16" s="365">
        <v>0.52380952380952384</v>
      </c>
      <c r="U16" s="374" t="s">
        <v>509</v>
      </c>
    </row>
    <row r="17" spans="1:21" s="367" customFormat="1" ht="24" customHeight="1">
      <c r="A17" s="370">
        <v>7</v>
      </c>
      <c r="B17" s="371" t="s">
        <v>510</v>
      </c>
      <c r="C17" s="364">
        <v>123</v>
      </c>
      <c r="D17" s="372">
        <v>58</v>
      </c>
      <c r="E17" s="373">
        <v>65</v>
      </c>
      <c r="F17" s="373">
        <v>0</v>
      </c>
      <c r="G17" s="373">
        <v>0</v>
      </c>
      <c r="H17" s="364">
        <v>123</v>
      </c>
      <c r="I17" s="364">
        <v>89</v>
      </c>
      <c r="J17" s="364">
        <v>47</v>
      </c>
      <c r="K17" s="373">
        <v>47</v>
      </c>
      <c r="L17" s="373">
        <v>0</v>
      </c>
      <c r="M17" s="373">
        <v>42</v>
      </c>
      <c r="N17" s="373">
        <v>0</v>
      </c>
      <c r="O17" s="373">
        <v>33</v>
      </c>
      <c r="P17" s="373">
        <v>1</v>
      </c>
      <c r="Q17" s="373">
        <v>0</v>
      </c>
      <c r="R17" s="373">
        <v>0</v>
      </c>
      <c r="S17" s="364">
        <v>76</v>
      </c>
      <c r="T17" s="365">
        <v>0.5280898876404494</v>
      </c>
      <c r="U17" s="374" t="s">
        <v>511</v>
      </c>
    </row>
    <row r="18" spans="1:21" s="367" customFormat="1" ht="24" customHeight="1">
      <c r="A18" s="370">
        <v>8</v>
      </c>
      <c r="B18" s="371" t="s">
        <v>512</v>
      </c>
      <c r="C18" s="364">
        <v>137</v>
      </c>
      <c r="D18" s="372">
        <v>60</v>
      </c>
      <c r="E18" s="373">
        <v>77</v>
      </c>
      <c r="F18" s="373">
        <v>0</v>
      </c>
      <c r="G18" s="373">
        <v>0</v>
      </c>
      <c r="H18" s="364">
        <v>137</v>
      </c>
      <c r="I18" s="364">
        <v>100</v>
      </c>
      <c r="J18" s="364">
        <v>46</v>
      </c>
      <c r="K18" s="373">
        <v>46</v>
      </c>
      <c r="L18" s="373">
        <v>0</v>
      </c>
      <c r="M18" s="373">
        <v>54</v>
      </c>
      <c r="N18" s="373">
        <v>0</v>
      </c>
      <c r="O18" s="373">
        <v>35</v>
      </c>
      <c r="P18" s="373">
        <v>2</v>
      </c>
      <c r="Q18" s="373">
        <v>0</v>
      </c>
      <c r="R18" s="373">
        <v>0</v>
      </c>
      <c r="S18" s="364">
        <v>91</v>
      </c>
      <c r="T18" s="365">
        <v>0.46</v>
      </c>
      <c r="U18" s="374" t="s">
        <v>513</v>
      </c>
    </row>
    <row r="19" spans="1:21" s="367" customFormat="1" ht="24" customHeight="1">
      <c r="A19" s="370">
        <v>9</v>
      </c>
      <c r="B19" s="371" t="s">
        <v>514</v>
      </c>
      <c r="C19" s="364">
        <v>130</v>
      </c>
      <c r="D19" s="372">
        <v>43</v>
      </c>
      <c r="E19" s="373">
        <v>87</v>
      </c>
      <c r="F19" s="373">
        <v>0</v>
      </c>
      <c r="G19" s="373">
        <v>0</v>
      </c>
      <c r="H19" s="364">
        <v>130</v>
      </c>
      <c r="I19" s="364">
        <v>112</v>
      </c>
      <c r="J19" s="364">
        <v>64</v>
      </c>
      <c r="K19" s="373">
        <v>64</v>
      </c>
      <c r="L19" s="373">
        <v>0</v>
      </c>
      <c r="M19" s="373">
        <v>48</v>
      </c>
      <c r="N19" s="373">
        <v>0</v>
      </c>
      <c r="O19" s="373">
        <v>17</v>
      </c>
      <c r="P19" s="373">
        <v>1</v>
      </c>
      <c r="Q19" s="373">
        <v>0</v>
      </c>
      <c r="R19" s="373">
        <v>0</v>
      </c>
      <c r="S19" s="364">
        <v>66</v>
      </c>
      <c r="T19" s="365">
        <v>0.5714285714285714</v>
      </c>
      <c r="U19" s="374" t="s">
        <v>515</v>
      </c>
    </row>
    <row r="20" spans="1:21" s="367" customFormat="1" ht="24" customHeight="1">
      <c r="A20" s="370">
        <v>10</v>
      </c>
      <c r="B20" s="371" t="s">
        <v>436</v>
      </c>
      <c r="C20" s="364">
        <v>23</v>
      </c>
      <c r="D20" s="372">
        <v>4</v>
      </c>
      <c r="E20" s="373">
        <v>19</v>
      </c>
      <c r="F20" s="373">
        <v>0</v>
      </c>
      <c r="G20" s="373">
        <v>0</v>
      </c>
      <c r="H20" s="364">
        <v>23</v>
      </c>
      <c r="I20" s="364">
        <v>21</v>
      </c>
      <c r="J20" s="364">
        <v>11</v>
      </c>
      <c r="K20" s="373">
        <v>11</v>
      </c>
      <c r="L20" s="373">
        <v>0</v>
      </c>
      <c r="M20" s="373">
        <v>10</v>
      </c>
      <c r="N20" s="373">
        <v>0</v>
      </c>
      <c r="O20" s="373">
        <v>2</v>
      </c>
      <c r="P20" s="373">
        <v>0</v>
      </c>
      <c r="Q20" s="373">
        <v>0</v>
      </c>
      <c r="R20" s="373">
        <v>0</v>
      </c>
      <c r="S20" s="364">
        <v>12</v>
      </c>
      <c r="T20" s="365">
        <v>0.52380952380952384</v>
      </c>
      <c r="U20" s="374" t="s">
        <v>516</v>
      </c>
    </row>
    <row r="21" spans="1:21" s="367" customFormat="1" ht="24" customHeight="1">
      <c r="A21" s="370">
        <v>11</v>
      </c>
      <c r="B21" s="371" t="s">
        <v>517</v>
      </c>
      <c r="C21" s="364">
        <v>49</v>
      </c>
      <c r="D21" s="372">
        <v>6</v>
      </c>
      <c r="E21" s="373">
        <v>43</v>
      </c>
      <c r="F21" s="373">
        <v>1</v>
      </c>
      <c r="G21" s="373">
        <v>0</v>
      </c>
      <c r="H21" s="364">
        <v>48</v>
      </c>
      <c r="I21" s="364">
        <v>44</v>
      </c>
      <c r="J21" s="364">
        <v>30</v>
      </c>
      <c r="K21" s="373">
        <v>30</v>
      </c>
      <c r="L21" s="373">
        <v>0</v>
      </c>
      <c r="M21" s="373">
        <v>14</v>
      </c>
      <c r="N21" s="373">
        <v>0</v>
      </c>
      <c r="O21" s="373">
        <v>4</v>
      </c>
      <c r="P21" s="373">
        <v>0</v>
      </c>
      <c r="Q21" s="373">
        <v>0</v>
      </c>
      <c r="R21" s="373">
        <v>0</v>
      </c>
      <c r="S21" s="364">
        <v>18</v>
      </c>
      <c r="T21" s="365">
        <v>0.68181818181818177</v>
      </c>
      <c r="U21" s="374" t="s">
        <v>518</v>
      </c>
    </row>
    <row r="22" spans="1:21" s="367" customFormat="1" ht="24" customHeight="1">
      <c r="A22" s="370">
        <v>12</v>
      </c>
      <c r="B22" s="371" t="s">
        <v>519</v>
      </c>
      <c r="C22" s="364">
        <v>41</v>
      </c>
      <c r="D22" s="372">
        <v>5</v>
      </c>
      <c r="E22" s="373">
        <v>36</v>
      </c>
      <c r="F22" s="373">
        <v>0</v>
      </c>
      <c r="G22" s="373">
        <v>0</v>
      </c>
      <c r="H22" s="364">
        <v>41</v>
      </c>
      <c r="I22" s="364">
        <v>38</v>
      </c>
      <c r="J22" s="364">
        <v>25</v>
      </c>
      <c r="K22" s="373">
        <v>25</v>
      </c>
      <c r="L22" s="373">
        <v>0</v>
      </c>
      <c r="M22" s="373">
        <v>13</v>
      </c>
      <c r="N22" s="373">
        <v>0</v>
      </c>
      <c r="O22" s="373">
        <v>3</v>
      </c>
      <c r="P22" s="373">
        <v>0</v>
      </c>
      <c r="Q22" s="373">
        <v>0</v>
      </c>
      <c r="R22" s="373">
        <v>0</v>
      </c>
      <c r="S22" s="364">
        <v>16</v>
      </c>
      <c r="T22" s="365">
        <v>0.65789473684210531</v>
      </c>
      <c r="U22" s="374" t="s">
        <v>520</v>
      </c>
    </row>
    <row r="23" spans="1:21" s="367" customFormat="1" ht="24" customHeight="1">
      <c r="A23" s="370">
        <v>13</v>
      </c>
      <c r="B23" s="371" t="s">
        <v>521</v>
      </c>
      <c r="C23" s="364">
        <v>26</v>
      </c>
      <c r="D23" s="372">
        <v>3</v>
      </c>
      <c r="E23" s="373">
        <v>23</v>
      </c>
      <c r="F23" s="373">
        <v>0</v>
      </c>
      <c r="G23" s="373">
        <v>0</v>
      </c>
      <c r="H23" s="364">
        <v>26</v>
      </c>
      <c r="I23" s="364">
        <v>24</v>
      </c>
      <c r="J23" s="364">
        <v>15</v>
      </c>
      <c r="K23" s="373">
        <v>15</v>
      </c>
      <c r="L23" s="373">
        <v>0</v>
      </c>
      <c r="M23" s="373">
        <v>9</v>
      </c>
      <c r="N23" s="373">
        <v>0</v>
      </c>
      <c r="O23" s="373">
        <v>2</v>
      </c>
      <c r="P23" s="373">
        <v>0</v>
      </c>
      <c r="Q23" s="373">
        <v>0</v>
      </c>
      <c r="R23" s="373">
        <v>0</v>
      </c>
      <c r="S23" s="364">
        <v>11</v>
      </c>
      <c r="T23" s="365">
        <v>0.625</v>
      </c>
      <c r="U23" s="374" t="s">
        <v>522</v>
      </c>
    </row>
    <row r="24" spans="1:21" s="367" customFormat="1" ht="24" customHeight="1">
      <c r="A24" s="370">
        <v>14</v>
      </c>
      <c r="B24" s="371" t="s">
        <v>523</v>
      </c>
      <c r="C24" s="364">
        <v>12</v>
      </c>
      <c r="D24" s="373">
        <v>5</v>
      </c>
      <c r="E24" s="373">
        <v>7</v>
      </c>
      <c r="F24" s="373">
        <v>0</v>
      </c>
      <c r="G24" s="373">
        <v>0</v>
      </c>
      <c r="H24" s="364">
        <v>12</v>
      </c>
      <c r="I24" s="364">
        <v>7</v>
      </c>
      <c r="J24" s="364">
        <v>2</v>
      </c>
      <c r="K24" s="373">
        <v>2</v>
      </c>
      <c r="L24" s="373">
        <v>0</v>
      </c>
      <c r="M24" s="373">
        <v>5</v>
      </c>
      <c r="N24" s="373">
        <v>0</v>
      </c>
      <c r="O24" s="373">
        <v>4</v>
      </c>
      <c r="P24" s="373">
        <v>0</v>
      </c>
      <c r="Q24" s="373">
        <v>0</v>
      </c>
      <c r="R24" s="373">
        <v>1</v>
      </c>
      <c r="S24" s="364">
        <v>10</v>
      </c>
      <c r="T24" s="365">
        <v>0.2857142857142857</v>
      </c>
      <c r="U24" s="374" t="s">
        <v>524</v>
      </c>
    </row>
    <row r="25" spans="1:21" s="367" customFormat="1" ht="24" customHeight="1">
      <c r="A25" s="368" t="s">
        <v>1</v>
      </c>
      <c r="B25" s="369" t="s">
        <v>525</v>
      </c>
      <c r="C25" s="364">
        <v>12914</v>
      </c>
      <c r="D25" s="364">
        <v>7245</v>
      </c>
      <c r="E25" s="364">
        <v>5669</v>
      </c>
      <c r="F25" s="364">
        <v>19</v>
      </c>
      <c r="G25" s="364">
        <v>13</v>
      </c>
      <c r="H25" s="364">
        <v>12882</v>
      </c>
      <c r="I25" s="364">
        <v>8736</v>
      </c>
      <c r="J25" s="364">
        <v>4523</v>
      </c>
      <c r="K25" s="364">
        <v>4446</v>
      </c>
      <c r="L25" s="364">
        <v>77</v>
      </c>
      <c r="M25" s="364">
        <v>4208</v>
      </c>
      <c r="N25" s="364">
        <v>5</v>
      </c>
      <c r="O25" s="364">
        <v>3851</v>
      </c>
      <c r="P25" s="364">
        <v>145</v>
      </c>
      <c r="Q25" s="364">
        <v>2</v>
      </c>
      <c r="R25" s="364">
        <v>148</v>
      </c>
      <c r="S25" s="364">
        <v>8359</v>
      </c>
      <c r="T25" s="365">
        <v>0.51774267399267404</v>
      </c>
      <c r="U25" s="366"/>
    </row>
    <row r="26" spans="1:21" s="367" customFormat="1" ht="24" customHeight="1">
      <c r="A26" s="375">
        <v>1</v>
      </c>
      <c r="B26" s="369" t="s">
        <v>526</v>
      </c>
      <c r="C26" s="364">
        <v>2662</v>
      </c>
      <c r="D26" s="364">
        <v>1635</v>
      </c>
      <c r="E26" s="364">
        <v>1027</v>
      </c>
      <c r="F26" s="364">
        <v>6</v>
      </c>
      <c r="G26" s="364">
        <v>3</v>
      </c>
      <c r="H26" s="364">
        <v>2653</v>
      </c>
      <c r="I26" s="364">
        <v>1683</v>
      </c>
      <c r="J26" s="364">
        <v>862</v>
      </c>
      <c r="K26" s="364">
        <v>848</v>
      </c>
      <c r="L26" s="364">
        <v>14</v>
      </c>
      <c r="M26" s="364">
        <v>821</v>
      </c>
      <c r="N26" s="364">
        <v>0</v>
      </c>
      <c r="O26" s="364">
        <v>892</v>
      </c>
      <c r="P26" s="364">
        <v>64</v>
      </c>
      <c r="Q26" s="364">
        <v>0</v>
      </c>
      <c r="R26" s="364">
        <v>14</v>
      </c>
      <c r="S26" s="364">
        <v>1791</v>
      </c>
      <c r="T26" s="365">
        <v>0.51218062982768864</v>
      </c>
      <c r="U26" s="366"/>
    </row>
    <row r="27" spans="1:21" s="367" customFormat="1" ht="24" customHeight="1">
      <c r="A27" s="376" t="s">
        <v>9</v>
      </c>
      <c r="B27" s="371" t="s">
        <v>527</v>
      </c>
      <c r="C27" s="364">
        <v>188</v>
      </c>
      <c r="D27" s="373">
        <v>79</v>
      </c>
      <c r="E27" s="373">
        <v>109</v>
      </c>
      <c r="F27" s="373">
        <v>2</v>
      </c>
      <c r="G27" s="373">
        <v>0</v>
      </c>
      <c r="H27" s="364">
        <v>186</v>
      </c>
      <c r="I27" s="364">
        <v>155</v>
      </c>
      <c r="J27" s="364">
        <v>87</v>
      </c>
      <c r="K27" s="373">
        <v>85</v>
      </c>
      <c r="L27" s="373">
        <v>2</v>
      </c>
      <c r="M27" s="373">
        <v>68</v>
      </c>
      <c r="N27" s="373">
        <v>0</v>
      </c>
      <c r="O27" s="373">
        <v>30</v>
      </c>
      <c r="P27" s="373">
        <v>1</v>
      </c>
      <c r="Q27" s="373">
        <v>0</v>
      </c>
      <c r="R27" s="373">
        <v>0</v>
      </c>
      <c r="S27" s="364">
        <v>99</v>
      </c>
      <c r="T27" s="365">
        <v>0.56129032258064515</v>
      </c>
      <c r="U27" s="374" t="s">
        <v>528</v>
      </c>
    </row>
    <row r="28" spans="1:21" s="367" customFormat="1" ht="24" customHeight="1">
      <c r="A28" s="376" t="s">
        <v>10</v>
      </c>
      <c r="B28" s="371" t="s">
        <v>529</v>
      </c>
      <c r="C28" s="364">
        <v>187</v>
      </c>
      <c r="D28" s="373">
        <v>122</v>
      </c>
      <c r="E28" s="373">
        <v>65</v>
      </c>
      <c r="F28" s="373">
        <v>0</v>
      </c>
      <c r="G28" s="373">
        <v>0</v>
      </c>
      <c r="H28" s="364">
        <v>187</v>
      </c>
      <c r="I28" s="364">
        <v>88</v>
      </c>
      <c r="J28" s="364">
        <v>51</v>
      </c>
      <c r="K28" s="373">
        <v>49</v>
      </c>
      <c r="L28" s="373">
        <v>2</v>
      </c>
      <c r="M28" s="373">
        <v>37</v>
      </c>
      <c r="N28" s="373">
        <v>0</v>
      </c>
      <c r="O28" s="373">
        <v>88</v>
      </c>
      <c r="P28" s="373">
        <v>2</v>
      </c>
      <c r="Q28" s="373">
        <v>0</v>
      </c>
      <c r="R28" s="373">
        <v>9</v>
      </c>
      <c r="S28" s="364">
        <v>136</v>
      </c>
      <c r="T28" s="365">
        <v>0.57954545454545459</v>
      </c>
      <c r="U28" s="374" t="s">
        <v>530</v>
      </c>
    </row>
    <row r="29" spans="1:21" s="367" customFormat="1" ht="24" customHeight="1">
      <c r="A29" s="376" t="s">
        <v>31</v>
      </c>
      <c r="B29" s="371" t="s">
        <v>531</v>
      </c>
      <c r="C29" s="364">
        <v>131</v>
      </c>
      <c r="D29" s="373">
        <v>74</v>
      </c>
      <c r="E29" s="373">
        <v>57</v>
      </c>
      <c r="F29" s="373">
        <v>0</v>
      </c>
      <c r="G29" s="373">
        <v>0</v>
      </c>
      <c r="H29" s="364">
        <v>131</v>
      </c>
      <c r="I29" s="364">
        <v>88</v>
      </c>
      <c r="J29" s="364">
        <v>50</v>
      </c>
      <c r="K29" s="373">
        <v>49</v>
      </c>
      <c r="L29" s="373">
        <v>1</v>
      </c>
      <c r="M29" s="373">
        <v>38</v>
      </c>
      <c r="N29" s="373">
        <v>0</v>
      </c>
      <c r="O29" s="373">
        <v>43</v>
      </c>
      <c r="P29" s="373">
        <v>0</v>
      </c>
      <c r="Q29" s="373">
        <v>0</v>
      </c>
      <c r="R29" s="373">
        <v>0</v>
      </c>
      <c r="S29" s="364">
        <v>81</v>
      </c>
      <c r="T29" s="365">
        <v>0.56818181818181823</v>
      </c>
      <c r="U29" s="374" t="s">
        <v>532</v>
      </c>
    </row>
    <row r="30" spans="1:21" s="367" customFormat="1" ht="24" customHeight="1">
      <c r="A30" s="376" t="s">
        <v>33</v>
      </c>
      <c r="B30" s="371" t="s">
        <v>533</v>
      </c>
      <c r="C30" s="364">
        <v>250</v>
      </c>
      <c r="D30" s="373">
        <v>127</v>
      </c>
      <c r="E30" s="373">
        <v>123</v>
      </c>
      <c r="F30" s="373">
        <v>0</v>
      </c>
      <c r="G30" s="373">
        <v>0</v>
      </c>
      <c r="H30" s="364">
        <v>250</v>
      </c>
      <c r="I30" s="364">
        <v>194</v>
      </c>
      <c r="J30" s="364">
        <v>101</v>
      </c>
      <c r="K30" s="373">
        <v>99</v>
      </c>
      <c r="L30" s="373">
        <v>2</v>
      </c>
      <c r="M30" s="373">
        <v>93</v>
      </c>
      <c r="N30" s="373">
        <v>0</v>
      </c>
      <c r="O30" s="373">
        <v>56</v>
      </c>
      <c r="P30" s="373">
        <v>0</v>
      </c>
      <c r="Q30" s="373">
        <v>0</v>
      </c>
      <c r="R30" s="373">
        <v>0</v>
      </c>
      <c r="S30" s="364">
        <v>149</v>
      </c>
      <c r="T30" s="365">
        <v>0.52061855670103097</v>
      </c>
      <c r="U30" s="374" t="s">
        <v>534</v>
      </c>
    </row>
    <row r="31" spans="1:21" s="367" customFormat="1" ht="24" customHeight="1">
      <c r="A31" s="376" t="s">
        <v>34</v>
      </c>
      <c r="B31" s="371" t="s">
        <v>535</v>
      </c>
      <c r="C31" s="364">
        <v>171</v>
      </c>
      <c r="D31" s="373">
        <v>96</v>
      </c>
      <c r="E31" s="373">
        <v>75</v>
      </c>
      <c r="F31" s="373">
        <v>0</v>
      </c>
      <c r="G31" s="373">
        <v>0</v>
      </c>
      <c r="H31" s="364">
        <v>171</v>
      </c>
      <c r="I31" s="364">
        <v>99</v>
      </c>
      <c r="J31" s="364">
        <v>60</v>
      </c>
      <c r="K31" s="373">
        <v>60</v>
      </c>
      <c r="L31" s="373">
        <v>0</v>
      </c>
      <c r="M31" s="373">
        <v>39</v>
      </c>
      <c r="N31" s="373">
        <v>0</v>
      </c>
      <c r="O31" s="373">
        <v>71</v>
      </c>
      <c r="P31" s="373">
        <v>0</v>
      </c>
      <c r="Q31" s="373">
        <v>0</v>
      </c>
      <c r="R31" s="373">
        <v>1</v>
      </c>
      <c r="S31" s="364">
        <v>111</v>
      </c>
      <c r="T31" s="365">
        <v>0.60606060606060608</v>
      </c>
      <c r="U31" s="374" t="s">
        <v>536</v>
      </c>
    </row>
    <row r="32" spans="1:21" s="367" customFormat="1" ht="24" customHeight="1">
      <c r="A32" s="376" t="s">
        <v>54</v>
      </c>
      <c r="B32" s="371" t="s">
        <v>537</v>
      </c>
      <c r="C32" s="364">
        <v>203</v>
      </c>
      <c r="D32" s="373">
        <v>122</v>
      </c>
      <c r="E32" s="373">
        <v>81</v>
      </c>
      <c r="F32" s="373">
        <v>0</v>
      </c>
      <c r="G32" s="373">
        <v>1</v>
      </c>
      <c r="H32" s="364">
        <v>202</v>
      </c>
      <c r="I32" s="364">
        <v>138</v>
      </c>
      <c r="J32" s="364">
        <v>75</v>
      </c>
      <c r="K32" s="373">
        <v>75</v>
      </c>
      <c r="L32" s="373">
        <v>0</v>
      </c>
      <c r="M32" s="373">
        <v>63</v>
      </c>
      <c r="N32" s="373">
        <v>0</v>
      </c>
      <c r="O32" s="373">
        <v>60</v>
      </c>
      <c r="P32" s="373">
        <v>0</v>
      </c>
      <c r="Q32" s="373">
        <v>0</v>
      </c>
      <c r="R32" s="373">
        <v>4</v>
      </c>
      <c r="S32" s="364">
        <v>127</v>
      </c>
      <c r="T32" s="365">
        <v>0.54347826086956519</v>
      </c>
      <c r="U32" s="374" t="s">
        <v>538</v>
      </c>
    </row>
    <row r="33" spans="1:21" s="367" customFormat="1" ht="24" customHeight="1">
      <c r="A33" s="376" t="s">
        <v>57</v>
      </c>
      <c r="B33" s="371" t="s">
        <v>539</v>
      </c>
      <c r="C33" s="364">
        <v>316</v>
      </c>
      <c r="D33" s="373">
        <v>239</v>
      </c>
      <c r="E33" s="373">
        <v>77</v>
      </c>
      <c r="F33" s="373">
        <v>0</v>
      </c>
      <c r="G33" s="373">
        <v>0</v>
      </c>
      <c r="H33" s="364">
        <v>316</v>
      </c>
      <c r="I33" s="364">
        <v>124</v>
      </c>
      <c r="J33" s="364">
        <v>62</v>
      </c>
      <c r="K33" s="373">
        <v>62</v>
      </c>
      <c r="L33" s="373">
        <v>0</v>
      </c>
      <c r="M33" s="373">
        <v>62</v>
      </c>
      <c r="N33" s="373">
        <v>0</v>
      </c>
      <c r="O33" s="373">
        <v>131</v>
      </c>
      <c r="P33" s="373">
        <v>61</v>
      </c>
      <c r="Q33" s="373">
        <v>0</v>
      </c>
      <c r="R33" s="373">
        <v>0</v>
      </c>
      <c r="S33" s="364">
        <v>254</v>
      </c>
      <c r="T33" s="365">
        <v>0.5</v>
      </c>
      <c r="U33" s="374" t="s">
        <v>540</v>
      </c>
    </row>
    <row r="34" spans="1:21" s="367" customFormat="1" ht="24" customHeight="1">
      <c r="A34" s="376" t="s">
        <v>58</v>
      </c>
      <c r="B34" s="371" t="s">
        <v>541</v>
      </c>
      <c r="C34" s="364">
        <v>180</v>
      </c>
      <c r="D34" s="373">
        <v>109</v>
      </c>
      <c r="E34" s="373">
        <v>71</v>
      </c>
      <c r="F34" s="373">
        <v>2</v>
      </c>
      <c r="G34" s="373">
        <v>0</v>
      </c>
      <c r="H34" s="364">
        <v>178</v>
      </c>
      <c r="I34" s="364">
        <v>106</v>
      </c>
      <c r="J34" s="364">
        <v>56</v>
      </c>
      <c r="K34" s="373">
        <v>55</v>
      </c>
      <c r="L34" s="373">
        <v>1</v>
      </c>
      <c r="M34" s="373">
        <v>50</v>
      </c>
      <c r="N34" s="373">
        <v>0</v>
      </c>
      <c r="O34" s="373">
        <v>72</v>
      </c>
      <c r="P34" s="373">
        <v>0</v>
      </c>
      <c r="Q34" s="373">
        <v>0</v>
      </c>
      <c r="R34" s="373">
        <v>0</v>
      </c>
      <c r="S34" s="364">
        <v>122</v>
      </c>
      <c r="T34" s="365">
        <v>0.52830188679245282</v>
      </c>
      <c r="U34" s="374" t="s">
        <v>542</v>
      </c>
    </row>
    <row r="35" spans="1:21" s="367" customFormat="1" ht="24" customHeight="1">
      <c r="A35" s="376" t="s">
        <v>543</v>
      </c>
      <c r="B35" s="371" t="s">
        <v>544</v>
      </c>
      <c r="C35" s="364">
        <v>231</v>
      </c>
      <c r="D35" s="373">
        <v>186</v>
      </c>
      <c r="E35" s="373">
        <v>45</v>
      </c>
      <c r="F35" s="373">
        <v>0</v>
      </c>
      <c r="G35" s="373">
        <v>0</v>
      </c>
      <c r="H35" s="364">
        <v>231</v>
      </c>
      <c r="I35" s="364">
        <v>136</v>
      </c>
      <c r="J35" s="364">
        <v>21</v>
      </c>
      <c r="K35" s="373">
        <v>21</v>
      </c>
      <c r="L35" s="373">
        <v>0</v>
      </c>
      <c r="M35" s="373">
        <v>115</v>
      </c>
      <c r="N35" s="373">
        <v>0</v>
      </c>
      <c r="O35" s="373">
        <v>95</v>
      </c>
      <c r="P35" s="373">
        <v>0</v>
      </c>
      <c r="Q35" s="373">
        <v>0</v>
      </c>
      <c r="R35" s="373">
        <v>0</v>
      </c>
      <c r="S35" s="364">
        <v>210</v>
      </c>
      <c r="T35" s="365">
        <v>0.15441176470588236</v>
      </c>
      <c r="U35" s="374" t="s">
        <v>545</v>
      </c>
    </row>
    <row r="36" spans="1:21" s="367" customFormat="1" ht="24" customHeight="1">
      <c r="A36" s="376" t="s">
        <v>546</v>
      </c>
      <c r="B36" s="371" t="s">
        <v>547</v>
      </c>
      <c r="C36" s="364">
        <v>172</v>
      </c>
      <c r="D36" s="373">
        <v>98</v>
      </c>
      <c r="E36" s="373">
        <v>74</v>
      </c>
      <c r="F36" s="373">
        <v>0</v>
      </c>
      <c r="G36" s="373">
        <v>0</v>
      </c>
      <c r="H36" s="364">
        <v>172</v>
      </c>
      <c r="I36" s="364">
        <v>112</v>
      </c>
      <c r="J36" s="364">
        <v>63</v>
      </c>
      <c r="K36" s="373">
        <v>63</v>
      </c>
      <c r="L36" s="373">
        <v>0</v>
      </c>
      <c r="M36" s="373">
        <v>49</v>
      </c>
      <c r="N36" s="373">
        <v>0</v>
      </c>
      <c r="O36" s="373">
        <v>60</v>
      </c>
      <c r="P36" s="373">
        <v>0</v>
      </c>
      <c r="Q36" s="373">
        <v>0</v>
      </c>
      <c r="R36" s="373">
        <v>0</v>
      </c>
      <c r="S36" s="364">
        <v>109</v>
      </c>
      <c r="T36" s="365">
        <v>0.5625</v>
      </c>
      <c r="U36" s="374" t="s">
        <v>548</v>
      </c>
    </row>
    <row r="37" spans="1:21" s="367" customFormat="1" ht="24" customHeight="1">
      <c r="A37" s="376" t="s">
        <v>549</v>
      </c>
      <c r="B37" s="371" t="s">
        <v>550</v>
      </c>
      <c r="C37" s="364">
        <v>201</v>
      </c>
      <c r="D37" s="373">
        <v>96</v>
      </c>
      <c r="E37" s="373">
        <v>105</v>
      </c>
      <c r="F37" s="373">
        <v>2</v>
      </c>
      <c r="G37" s="373">
        <v>0</v>
      </c>
      <c r="H37" s="364">
        <v>199</v>
      </c>
      <c r="I37" s="364">
        <v>161</v>
      </c>
      <c r="J37" s="364">
        <v>92</v>
      </c>
      <c r="K37" s="373">
        <v>91</v>
      </c>
      <c r="L37" s="373">
        <v>1</v>
      </c>
      <c r="M37" s="373">
        <v>69</v>
      </c>
      <c r="N37" s="373">
        <v>0</v>
      </c>
      <c r="O37" s="373">
        <v>38</v>
      </c>
      <c r="P37" s="373">
        <v>0</v>
      </c>
      <c r="Q37" s="373">
        <v>0</v>
      </c>
      <c r="R37" s="373">
        <v>0</v>
      </c>
      <c r="S37" s="364">
        <v>107</v>
      </c>
      <c r="T37" s="365">
        <v>0.5714285714285714</v>
      </c>
      <c r="U37" s="374" t="s">
        <v>551</v>
      </c>
    </row>
    <row r="38" spans="1:21" s="367" customFormat="1" ht="24" customHeight="1">
      <c r="A38" s="376" t="s">
        <v>552</v>
      </c>
      <c r="B38" s="371" t="s">
        <v>553</v>
      </c>
      <c r="C38" s="364">
        <v>195</v>
      </c>
      <c r="D38" s="373">
        <v>133</v>
      </c>
      <c r="E38" s="373">
        <v>62</v>
      </c>
      <c r="F38" s="373">
        <v>0</v>
      </c>
      <c r="G38" s="373">
        <v>0</v>
      </c>
      <c r="H38" s="364">
        <v>195</v>
      </c>
      <c r="I38" s="364">
        <v>135</v>
      </c>
      <c r="J38" s="364">
        <v>63</v>
      </c>
      <c r="K38" s="373">
        <v>59</v>
      </c>
      <c r="L38" s="373">
        <v>4</v>
      </c>
      <c r="M38" s="373">
        <v>72</v>
      </c>
      <c r="N38" s="373">
        <v>0</v>
      </c>
      <c r="O38" s="373">
        <v>60</v>
      </c>
      <c r="P38" s="373">
        <v>0</v>
      </c>
      <c r="Q38" s="373">
        <v>0</v>
      </c>
      <c r="R38" s="373">
        <v>0</v>
      </c>
      <c r="S38" s="364">
        <v>132</v>
      </c>
      <c r="T38" s="365">
        <v>0.46666666666666667</v>
      </c>
      <c r="U38" s="374" t="s">
        <v>554</v>
      </c>
    </row>
    <row r="39" spans="1:21" s="367" customFormat="1" ht="24" customHeight="1">
      <c r="A39" s="376" t="s">
        <v>555</v>
      </c>
      <c r="B39" s="371" t="s">
        <v>556</v>
      </c>
      <c r="C39" s="364">
        <v>237</v>
      </c>
      <c r="D39" s="373">
        <v>154</v>
      </c>
      <c r="E39" s="373">
        <v>83</v>
      </c>
      <c r="F39" s="373">
        <v>0</v>
      </c>
      <c r="G39" s="373">
        <v>2</v>
      </c>
      <c r="H39" s="364">
        <v>235</v>
      </c>
      <c r="I39" s="364">
        <v>147</v>
      </c>
      <c r="J39" s="364">
        <v>81</v>
      </c>
      <c r="K39" s="373">
        <v>80</v>
      </c>
      <c r="L39" s="373">
        <v>1</v>
      </c>
      <c r="M39" s="373">
        <v>66</v>
      </c>
      <c r="N39" s="373">
        <v>0</v>
      </c>
      <c r="O39" s="373">
        <v>88</v>
      </c>
      <c r="P39" s="373">
        <v>0</v>
      </c>
      <c r="Q39" s="373">
        <v>0</v>
      </c>
      <c r="R39" s="373">
        <v>0</v>
      </c>
      <c r="S39" s="364">
        <v>154</v>
      </c>
      <c r="T39" s="365">
        <v>0.55102040816326525</v>
      </c>
      <c r="U39" s="374" t="s">
        <v>557</v>
      </c>
    </row>
    <row r="40" spans="1:21" s="367" customFormat="1" ht="24" customHeight="1">
      <c r="A40" s="376"/>
      <c r="B40" s="371"/>
      <c r="C40" s="364">
        <v>0</v>
      </c>
      <c r="D40" s="373"/>
      <c r="E40" s="373"/>
      <c r="F40" s="373"/>
      <c r="G40" s="373"/>
      <c r="H40" s="364">
        <v>0</v>
      </c>
      <c r="I40" s="364">
        <v>0</v>
      </c>
      <c r="J40" s="364">
        <v>0</v>
      </c>
      <c r="K40" s="373"/>
      <c r="L40" s="373"/>
      <c r="M40" s="373"/>
      <c r="N40" s="373"/>
      <c r="O40" s="373"/>
      <c r="P40" s="373"/>
      <c r="Q40" s="373"/>
      <c r="R40" s="373"/>
      <c r="S40" s="364">
        <v>0</v>
      </c>
      <c r="T40" s="365" t="e">
        <v>#DIV/0!</v>
      </c>
      <c r="U40" s="366"/>
    </row>
    <row r="41" spans="1:21" s="367" customFormat="1" ht="24" customHeight="1">
      <c r="A41" s="375">
        <v>2</v>
      </c>
      <c r="B41" s="369" t="s">
        <v>558</v>
      </c>
      <c r="C41" s="364">
        <v>1033</v>
      </c>
      <c r="D41" s="364">
        <v>737</v>
      </c>
      <c r="E41" s="364">
        <v>296</v>
      </c>
      <c r="F41" s="364">
        <v>0</v>
      </c>
      <c r="G41" s="364">
        <v>1</v>
      </c>
      <c r="H41" s="364">
        <v>1032</v>
      </c>
      <c r="I41" s="364">
        <v>565</v>
      </c>
      <c r="J41" s="364">
        <v>217</v>
      </c>
      <c r="K41" s="364">
        <v>217</v>
      </c>
      <c r="L41" s="364">
        <v>0</v>
      </c>
      <c r="M41" s="364">
        <v>348</v>
      </c>
      <c r="N41" s="364">
        <v>0</v>
      </c>
      <c r="O41" s="364">
        <v>461</v>
      </c>
      <c r="P41" s="364">
        <v>0</v>
      </c>
      <c r="Q41" s="364">
        <v>0</v>
      </c>
      <c r="R41" s="364">
        <v>6</v>
      </c>
      <c r="S41" s="364">
        <v>815</v>
      </c>
      <c r="T41" s="365">
        <v>0.384070796460177</v>
      </c>
      <c r="U41" s="366"/>
    </row>
    <row r="42" spans="1:21" s="367" customFormat="1" ht="24" customHeight="1">
      <c r="A42" s="376" t="s">
        <v>11</v>
      </c>
      <c r="B42" s="371" t="s">
        <v>559</v>
      </c>
      <c r="C42" s="364">
        <v>95</v>
      </c>
      <c r="D42" s="373">
        <v>35</v>
      </c>
      <c r="E42" s="373">
        <v>60</v>
      </c>
      <c r="F42" s="373">
        <v>0</v>
      </c>
      <c r="G42" s="373">
        <v>0</v>
      </c>
      <c r="H42" s="364">
        <v>95</v>
      </c>
      <c r="I42" s="364">
        <v>68</v>
      </c>
      <c r="J42" s="364">
        <v>50</v>
      </c>
      <c r="K42" s="373">
        <v>50</v>
      </c>
      <c r="L42" s="373">
        <v>0</v>
      </c>
      <c r="M42" s="373">
        <v>18</v>
      </c>
      <c r="N42" s="373">
        <v>0</v>
      </c>
      <c r="O42" s="373">
        <v>27</v>
      </c>
      <c r="P42" s="373">
        <v>0</v>
      </c>
      <c r="Q42" s="373">
        <v>0</v>
      </c>
      <c r="R42" s="373">
        <v>0</v>
      </c>
      <c r="S42" s="364">
        <v>45</v>
      </c>
      <c r="T42" s="365">
        <v>0.73529411764705888</v>
      </c>
      <c r="U42" s="374" t="s">
        <v>560</v>
      </c>
    </row>
    <row r="43" spans="1:21" s="367" customFormat="1" ht="24" customHeight="1">
      <c r="A43" s="376" t="s">
        <v>12</v>
      </c>
      <c r="B43" s="371" t="s">
        <v>561</v>
      </c>
      <c r="C43" s="364">
        <v>111</v>
      </c>
      <c r="D43" s="373">
        <v>78</v>
      </c>
      <c r="E43" s="373">
        <v>33</v>
      </c>
      <c r="F43" s="373">
        <v>0</v>
      </c>
      <c r="G43" s="373">
        <v>0</v>
      </c>
      <c r="H43" s="364">
        <v>111</v>
      </c>
      <c r="I43" s="364">
        <v>65</v>
      </c>
      <c r="J43" s="364">
        <v>20</v>
      </c>
      <c r="K43" s="373">
        <v>20</v>
      </c>
      <c r="L43" s="373">
        <v>0</v>
      </c>
      <c r="M43" s="373">
        <v>45</v>
      </c>
      <c r="N43" s="373">
        <v>0</v>
      </c>
      <c r="O43" s="373">
        <v>45</v>
      </c>
      <c r="P43" s="373">
        <v>0</v>
      </c>
      <c r="Q43" s="373">
        <v>0</v>
      </c>
      <c r="R43" s="373">
        <v>1</v>
      </c>
      <c r="S43" s="364">
        <v>91</v>
      </c>
      <c r="T43" s="365">
        <v>0.30769230769230771</v>
      </c>
      <c r="U43" s="374" t="s">
        <v>562</v>
      </c>
    </row>
    <row r="44" spans="1:21" s="367" customFormat="1" ht="24" customHeight="1">
      <c r="A44" s="376" t="s">
        <v>158</v>
      </c>
      <c r="B44" s="371" t="s">
        <v>563</v>
      </c>
      <c r="C44" s="364">
        <v>150</v>
      </c>
      <c r="D44" s="373">
        <v>130</v>
      </c>
      <c r="E44" s="373">
        <v>20</v>
      </c>
      <c r="F44" s="373">
        <v>0</v>
      </c>
      <c r="G44" s="373">
        <v>0</v>
      </c>
      <c r="H44" s="364">
        <v>150</v>
      </c>
      <c r="I44" s="364">
        <v>42</v>
      </c>
      <c r="J44" s="364">
        <v>11</v>
      </c>
      <c r="K44" s="373">
        <v>11</v>
      </c>
      <c r="L44" s="373">
        <v>0</v>
      </c>
      <c r="M44" s="373">
        <v>31</v>
      </c>
      <c r="N44" s="373">
        <v>0</v>
      </c>
      <c r="O44" s="373">
        <v>108</v>
      </c>
      <c r="P44" s="373">
        <v>0</v>
      </c>
      <c r="Q44" s="373">
        <v>0</v>
      </c>
      <c r="R44" s="373">
        <v>0</v>
      </c>
      <c r="S44" s="364">
        <v>139</v>
      </c>
      <c r="T44" s="365">
        <v>0.26190476190476192</v>
      </c>
      <c r="U44" s="374" t="s">
        <v>564</v>
      </c>
    </row>
    <row r="45" spans="1:21" s="367" customFormat="1" ht="24" customHeight="1">
      <c r="A45" s="376" t="s">
        <v>192</v>
      </c>
      <c r="B45" s="371" t="s">
        <v>565</v>
      </c>
      <c r="C45" s="364">
        <v>197</v>
      </c>
      <c r="D45" s="373">
        <v>152</v>
      </c>
      <c r="E45" s="373">
        <v>45</v>
      </c>
      <c r="F45" s="373">
        <v>0</v>
      </c>
      <c r="G45" s="373">
        <v>0</v>
      </c>
      <c r="H45" s="364">
        <v>197</v>
      </c>
      <c r="I45" s="364">
        <v>93</v>
      </c>
      <c r="J45" s="364">
        <v>35</v>
      </c>
      <c r="K45" s="373">
        <v>35</v>
      </c>
      <c r="L45" s="373">
        <v>0</v>
      </c>
      <c r="M45" s="373">
        <v>58</v>
      </c>
      <c r="N45" s="373">
        <v>0</v>
      </c>
      <c r="O45" s="373">
        <v>103</v>
      </c>
      <c r="P45" s="373">
        <v>0</v>
      </c>
      <c r="Q45" s="373">
        <v>0</v>
      </c>
      <c r="R45" s="373">
        <v>1</v>
      </c>
      <c r="S45" s="364">
        <v>162</v>
      </c>
      <c r="T45" s="365">
        <v>0.37634408602150538</v>
      </c>
      <c r="U45" s="374" t="s">
        <v>566</v>
      </c>
    </row>
    <row r="46" spans="1:21" s="367" customFormat="1" ht="24" customHeight="1">
      <c r="A46" s="376" t="s">
        <v>193</v>
      </c>
      <c r="B46" s="371" t="s">
        <v>567</v>
      </c>
      <c r="C46" s="364">
        <v>151</v>
      </c>
      <c r="D46" s="373">
        <v>102</v>
      </c>
      <c r="E46" s="373">
        <v>49</v>
      </c>
      <c r="F46" s="373">
        <v>0</v>
      </c>
      <c r="G46" s="373">
        <v>0</v>
      </c>
      <c r="H46" s="364">
        <v>151</v>
      </c>
      <c r="I46" s="364">
        <v>99</v>
      </c>
      <c r="J46" s="364">
        <v>38</v>
      </c>
      <c r="K46" s="373">
        <v>38</v>
      </c>
      <c r="L46" s="373">
        <v>0</v>
      </c>
      <c r="M46" s="373">
        <v>61</v>
      </c>
      <c r="N46" s="373">
        <v>0</v>
      </c>
      <c r="O46" s="373">
        <v>50</v>
      </c>
      <c r="P46" s="373">
        <v>0</v>
      </c>
      <c r="Q46" s="373">
        <v>0</v>
      </c>
      <c r="R46" s="373">
        <v>2</v>
      </c>
      <c r="S46" s="364">
        <v>113</v>
      </c>
      <c r="T46" s="365">
        <v>0.38383838383838381</v>
      </c>
      <c r="U46" s="374" t="s">
        <v>568</v>
      </c>
    </row>
    <row r="47" spans="1:21" s="367" customFormat="1" ht="24" customHeight="1">
      <c r="A47" s="376" t="s">
        <v>194</v>
      </c>
      <c r="B47" s="371" t="s">
        <v>569</v>
      </c>
      <c r="C47" s="364">
        <v>187</v>
      </c>
      <c r="D47" s="373">
        <v>130</v>
      </c>
      <c r="E47" s="373">
        <v>57</v>
      </c>
      <c r="F47" s="373">
        <v>0</v>
      </c>
      <c r="G47" s="373">
        <v>0</v>
      </c>
      <c r="H47" s="364">
        <v>187</v>
      </c>
      <c r="I47" s="364">
        <v>122</v>
      </c>
      <c r="J47" s="364">
        <v>39</v>
      </c>
      <c r="K47" s="373">
        <v>39</v>
      </c>
      <c r="L47" s="373">
        <v>0</v>
      </c>
      <c r="M47" s="373">
        <v>83</v>
      </c>
      <c r="N47" s="373">
        <v>0</v>
      </c>
      <c r="O47" s="373">
        <v>64</v>
      </c>
      <c r="P47" s="373">
        <v>0</v>
      </c>
      <c r="Q47" s="373">
        <v>0</v>
      </c>
      <c r="R47" s="373">
        <v>1</v>
      </c>
      <c r="S47" s="364">
        <v>148</v>
      </c>
      <c r="T47" s="365">
        <v>0.31967213114754101</v>
      </c>
      <c r="U47" s="374" t="s">
        <v>570</v>
      </c>
    </row>
    <row r="48" spans="1:21" s="367" customFormat="1" ht="24" customHeight="1">
      <c r="A48" s="376" t="s">
        <v>195</v>
      </c>
      <c r="B48" s="371" t="s">
        <v>571</v>
      </c>
      <c r="C48" s="364">
        <v>142</v>
      </c>
      <c r="D48" s="373">
        <v>110</v>
      </c>
      <c r="E48" s="373">
        <v>32</v>
      </c>
      <c r="F48" s="373">
        <v>0</v>
      </c>
      <c r="G48" s="373">
        <v>1</v>
      </c>
      <c r="H48" s="364">
        <v>141</v>
      </c>
      <c r="I48" s="364">
        <v>76</v>
      </c>
      <c r="J48" s="364">
        <v>24</v>
      </c>
      <c r="K48" s="373">
        <v>24</v>
      </c>
      <c r="L48" s="373">
        <v>0</v>
      </c>
      <c r="M48" s="373">
        <v>52</v>
      </c>
      <c r="N48" s="373">
        <v>0</v>
      </c>
      <c r="O48" s="373">
        <v>64</v>
      </c>
      <c r="P48" s="373">
        <v>0</v>
      </c>
      <c r="Q48" s="373">
        <v>0</v>
      </c>
      <c r="R48" s="373">
        <v>1</v>
      </c>
      <c r="S48" s="364">
        <v>117</v>
      </c>
      <c r="T48" s="365">
        <v>0.31578947368421051</v>
      </c>
      <c r="U48" s="374" t="s">
        <v>572</v>
      </c>
    </row>
    <row r="49" spans="1:21" s="367" customFormat="1" ht="24" customHeight="1">
      <c r="A49" s="376"/>
      <c r="B49" s="371"/>
      <c r="C49" s="364"/>
      <c r="D49" s="373"/>
      <c r="E49" s="373"/>
      <c r="F49" s="373"/>
      <c r="G49" s="373"/>
      <c r="H49" s="364"/>
      <c r="I49" s="364"/>
      <c r="J49" s="364"/>
      <c r="K49" s="373"/>
      <c r="L49" s="373"/>
      <c r="M49" s="373"/>
      <c r="N49" s="373"/>
      <c r="O49" s="373"/>
      <c r="P49" s="373"/>
      <c r="Q49" s="373"/>
      <c r="R49" s="373"/>
      <c r="S49" s="364"/>
      <c r="T49" s="365" t="e">
        <v>#DIV/0!</v>
      </c>
      <c r="U49" s="366"/>
    </row>
    <row r="50" spans="1:21" s="367" customFormat="1" ht="24" customHeight="1">
      <c r="A50" s="375" t="s">
        <v>13</v>
      </c>
      <c r="B50" s="369" t="s">
        <v>573</v>
      </c>
      <c r="C50" s="364">
        <v>926</v>
      </c>
      <c r="D50" s="364">
        <v>425</v>
      </c>
      <c r="E50" s="364">
        <v>501</v>
      </c>
      <c r="F50" s="364">
        <v>3</v>
      </c>
      <c r="G50" s="364">
        <v>0</v>
      </c>
      <c r="H50" s="364">
        <v>923</v>
      </c>
      <c r="I50" s="364">
        <v>678</v>
      </c>
      <c r="J50" s="364">
        <v>425</v>
      </c>
      <c r="K50" s="364">
        <v>412</v>
      </c>
      <c r="L50" s="364">
        <v>13</v>
      </c>
      <c r="M50" s="364">
        <v>252</v>
      </c>
      <c r="N50" s="364">
        <v>1</v>
      </c>
      <c r="O50" s="364">
        <v>211</v>
      </c>
      <c r="P50" s="364">
        <v>4</v>
      </c>
      <c r="Q50" s="364">
        <v>0</v>
      </c>
      <c r="R50" s="364">
        <v>30</v>
      </c>
      <c r="S50" s="364">
        <v>498</v>
      </c>
      <c r="T50" s="365">
        <v>0.62684365781710916</v>
      </c>
      <c r="U50" s="366"/>
    </row>
    <row r="51" spans="1:21" s="367" customFormat="1" ht="24" customHeight="1">
      <c r="A51" s="376" t="s">
        <v>154</v>
      </c>
      <c r="B51" s="371" t="s">
        <v>574</v>
      </c>
      <c r="C51" s="364">
        <v>57</v>
      </c>
      <c r="D51" s="373">
        <v>14</v>
      </c>
      <c r="E51" s="373">
        <v>43</v>
      </c>
      <c r="F51" s="373">
        <v>0</v>
      </c>
      <c r="G51" s="373">
        <v>0</v>
      </c>
      <c r="H51" s="364">
        <v>57</v>
      </c>
      <c r="I51" s="364">
        <v>53</v>
      </c>
      <c r="J51" s="364">
        <v>35</v>
      </c>
      <c r="K51" s="373">
        <v>35</v>
      </c>
      <c r="L51" s="373">
        <v>0</v>
      </c>
      <c r="M51" s="373">
        <v>18</v>
      </c>
      <c r="N51" s="373">
        <v>0</v>
      </c>
      <c r="O51" s="373">
        <v>4</v>
      </c>
      <c r="P51" s="373">
        <v>0</v>
      </c>
      <c r="Q51" s="373">
        <v>0</v>
      </c>
      <c r="R51" s="373">
        <v>0</v>
      </c>
      <c r="S51" s="364">
        <v>22</v>
      </c>
      <c r="T51" s="365">
        <v>0.660377358490566</v>
      </c>
      <c r="U51" s="374" t="s">
        <v>575</v>
      </c>
    </row>
    <row r="52" spans="1:21" s="367" customFormat="1" ht="24" customHeight="1">
      <c r="A52" s="376" t="s">
        <v>155</v>
      </c>
      <c r="B52" s="371" t="s">
        <v>576</v>
      </c>
      <c r="C52" s="364">
        <v>197</v>
      </c>
      <c r="D52" s="373">
        <v>110</v>
      </c>
      <c r="E52" s="373">
        <v>87</v>
      </c>
      <c r="F52" s="373">
        <v>0</v>
      </c>
      <c r="G52" s="373">
        <v>0</v>
      </c>
      <c r="H52" s="364">
        <v>197</v>
      </c>
      <c r="I52" s="364">
        <v>137</v>
      </c>
      <c r="J52" s="364">
        <v>74</v>
      </c>
      <c r="K52" s="373">
        <v>72</v>
      </c>
      <c r="L52" s="373">
        <v>2</v>
      </c>
      <c r="M52" s="373">
        <v>63</v>
      </c>
      <c r="N52" s="373">
        <v>0</v>
      </c>
      <c r="O52" s="373">
        <v>54</v>
      </c>
      <c r="P52" s="373">
        <v>0</v>
      </c>
      <c r="Q52" s="373">
        <v>0</v>
      </c>
      <c r="R52" s="373">
        <v>6</v>
      </c>
      <c r="S52" s="364">
        <v>123</v>
      </c>
      <c r="T52" s="365">
        <v>0.54014598540145986</v>
      </c>
      <c r="U52" s="374" t="s">
        <v>577</v>
      </c>
    </row>
    <row r="53" spans="1:21" s="367" customFormat="1" ht="24" customHeight="1">
      <c r="A53" s="376" t="s">
        <v>578</v>
      </c>
      <c r="B53" s="371" t="s">
        <v>579</v>
      </c>
      <c r="C53" s="364">
        <v>169</v>
      </c>
      <c r="D53" s="373">
        <v>65</v>
      </c>
      <c r="E53" s="373">
        <v>104</v>
      </c>
      <c r="F53" s="373">
        <v>1</v>
      </c>
      <c r="G53" s="373">
        <v>0</v>
      </c>
      <c r="H53" s="364">
        <v>168</v>
      </c>
      <c r="I53" s="364">
        <v>130</v>
      </c>
      <c r="J53" s="364">
        <v>91</v>
      </c>
      <c r="K53" s="373">
        <v>89</v>
      </c>
      <c r="L53" s="373">
        <v>2</v>
      </c>
      <c r="M53" s="373">
        <v>39</v>
      </c>
      <c r="N53" s="373">
        <v>0</v>
      </c>
      <c r="O53" s="373">
        <v>28</v>
      </c>
      <c r="P53" s="373">
        <v>1</v>
      </c>
      <c r="Q53" s="373">
        <v>0</v>
      </c>
      <c r="R53" s="373">
        <v>9</v>
      </c>
      <c r="S53" s="364">
        <v>77</v>
      </c>
      <c r="T53" s="365">
        <v>0.7</v>
      </c>
      <c r="U53" s="374" t="s">
        <v>580</v>
      </c>
    </row>
    <row r="54" spans="1:21" s="367" customFormat="1" ht="24" customHeight="1">
      <c r="A54" s="376" t="s">
        <v>581</v>
      </c>
      <c r="B54" s="371" t="s">
        <v>582</v>
      </c>
      <c r="C54" s="364">
        <v>115</v>
      </c>
      <c r="D54" s="373">
        <v>37</v>
      </c>
      <c r="E54" s="373">
        <v>78</v>
      </c>
      <c r="F54" s="373">
        <v>0</v>
      </c>
      <c r="G54" s="373">
        <v>0</v>
      </c>
      <c r="H54" s="364">
        <v>115</v>
      </c>
      <c r="I54" s="364">
        <v>91</v>
      </c>
      <c r="J54" s="364">
        <v>65</v>
      </c>
      <c r="K54" s="373">
        <v>61</v>
      </c>
      <c r="L54" s="373">
        <v>4</v>
      </c>
      <c r="M54" s="373">
        <v>26</v>
      </c>
      <c r="N54" s="373">
        <v>0</v>
      </c>
      <c r="O54" s="373">
        <v>21</v>
      </c>
      <c r="P54" s="373">
        <v>0</v>
      </c>
      <c r="Q54" s="373">
        <v>0</v>
      </c>
      <c r="R54" s="373">
        <v>3</v>
      </c>
      <c r="S54" s="364">
        <v>50</v>
      </c>
      <c r="T54" s="365">
        <v>0.7142857142857143</v>
      </c>
      <c r="U54" s="374" t="s">
        <v>583</v>
      </c>
    </row>
    <row r="55" spans="1:21" s="367" customFormat="1" ht="24" customHeight="1">
      <c r="A55" s="376" t="s">
        <v>584</v>
      </c>
      <c r="B55" s="371" t="s">
        <v>585</v>
      </c>
      <c r="C55" s="364">
        <v>144</v>
      </c>
      <c r="D55" s="373">
        <v>71</v>
      </c>
      <c r="E55" s="373">
        <v>73</v>
      </c>
      <c r="F55" s="373">
        <v>0</v>
      </c>
      <c r="G55" s="373">
        <v>0</v>
      </c>
      <c r="H55" s="364">
        <v>144</v>
      </c>
      <c r="I55" s="364">
        <v>99</v>
      </c>
      <c r="J55" s="364">
        <v>66</v>
      </c>
      <c r="K55" s="373">
        <v>64</v>
      </c>
      <c r="L55" s="373">
        <v>2</v>
      </c>
      <c r="M55" s="373">
        <v>32</v>
      </c>
      <c r="N55" s="373">
        <v>1</v>
      </c>
      <c r="O55" s="373">
        <v>43</v>
      </c>
      <c r="P55" s="373">
        <v>2</v>
      </c>
      <c r="Q55" s="373">
        <v>0</v>
      </c>
      <c r="R55" s="373">
        <v>0</v>
      </c>
      <c r="S55" s="364">
        <v>78</v>
      </c>
      <c r="T55" s="365">
        <v>0.66666666666666663</v>
      </c>
      <c r="U55" s="374" t="s">
        <v>586</v>
      </c>
    </row>
    <row r="56" spans="1:21" s="367" customFormat="1" ht="24" customHeight="1">
      <c r="A56" s="376" t="s">
        <v>587</v>
      </c>
      <c r="B56" s="371" t="s">
        <v>588</v>
      </c>
      <c r="C56" s="364">
        <v>186</v>
      </c>
      <c r="D56" s="373">
        <v>94</v>
      </c>
      <c r="E56" s="373">
        <v>92</v>
      </c>
      <c r="F56" s="373">
        <v>2</v>
      </c>
      <c r="G56" s="373">
        <v>0</v>
      </c>
      <c r="H56" s="364">
        <v>184</v>
      </c>
      <c r="I56" s="364">
        <v>126</v>
      </c>
      <c r="J56" s="364">
        <v>79</v>
      </c>
      <c r="K56" s="373">
        <v>76</v>
      </c>
      <c r="L56" s="373">
        <v>3</v>
      </c>
      <c r="M56" s="373">
        <v>47</v>
      </c>
      <c r="N56" s="373">
        <v>0</v>
      </c>
      <c r="O56" s="373">
        <v>45</v>
      </c>
      <c r="P56" s="373">
        <v>1</v>
      </c>
      <c r="Q56" s="373">
        <v>0</v>
      </c>
      <c r="R56" s="373">
        <v>12</v>
      </c>
      <c r="S56" s="364">
        <v>105</v>
      </c>
      <c r="T56" s="365">
        <v>0.62698412698412698</v>
      </c>
      <c r="U56" s="374" t="s">
        <v>589</v>
      </c>
    </row>
    <row r="57" spans="1:21" s="367" customFormat="1" ht="24" customHeight="1">
      <c r="A57" s="376" t="s">
        <v>590</v>
      </c>
      <c r="B57" s="371" t="s">
        <v>591</v>
      </c>
      <c r="C57" s="364">
        <v>58</v>
      </c>
      <c r="D57" s="373">
        <v>34</v>
      </c>
      <c r="E57" s="373">
        <v>24</v>
      </c>
      <c r="F57" s="373">
        <v>0</v>
      </c>
      <c r="G57" s="373">
        <v>0</v>
      </c>
      <c r="H57" s="364">
        <v>58</v>
      </c>
      <c r="I57" s="364">
        <v>42</v>
      </c>
      <c r="J57" s="364">
        <v>15</v>
      </c>
      <c r="K57" s="373">
        <v>15</v>
      </c>
      <c r="L57" s="373">
        <v>0</v>
      </c>
      <c r="M57" s="373">
        <v>27</v>
      </c>
      <c r="N57" s="373">
        <v>0</v>
      </c>
      <c r="O57" s="373">
        <v>16</v>
      </c>
      <c r="P57" s="373">
        <v>0</v>
      </c>
      <c r="Q57" s="373">
        <v>0</v>
      </c>
      <c r="R57" s="373">
        <v>0</v>
      </c>
      <c r="S57" s="364">
        <v>43</v>
      </c>
      <c r="T57" s="365">
        <v>0.35714285714285715</v>
      </c>
      <c r="U57" s="374" t="s">
        <v>592</v>
      </c>
    </row>
    <row r="58" spans="1:21" s="367" customFormat="1" ht="20.25" customHeight="1">
      <c r="A58" s="376"/>
      <c r="B58" s="371"/>
      <c r="C58" s="364">
        <v>0</v>
      </c>
      <c r="D58" s="373"/>
      <c r="E58" s="373"/>
      <c r="F58" s="373"/>
      <c r="G58" s="373"/>
      <c r="H58" s="364">
        <v>0</v>
      </c>
      <c r="I58" s="364">
        <v>0</v>
      </c>
      <c r="J58" s="364">
        <v>0</v>
      </c>
      <c r="K58" s="373"/>
      <c r="L58" s="373"/>
      <c r="M58" s="373"/>
      <c r="N58" s="373"/>
      <c r="O58" s="373"/>
      <c r="P58" s="373"/>
      <c r="Q58" s="373"/>
      <c r="R58" s="373"/>
      <c r="S58" s="364">
        <v>0</v>
      </c>
      <c r="T58" s="365" t="e">
        <v>#DIV/0!</v>
      </c>
      <c r="U58" s="366"/>
    </row>
    <row r="59" spans="1:21" s="367" customFormat="1" ht="24" customHeight="1">
      <c r="A59" s="375" t="s">
        <v>16</v>
      </c>
      <c r="B59" s="369" t="s">
        <v>593</v>
      </c>
      <c r="C59" s="364">
        <v>1270</v>
      </c>
      <c r="D59" s="364">
        <v>682</v>
      </c>
      <c r="E59" s="364">
        <v>588</v>
      </c>
      <c r="F59" s="364">
        <v>0</v>
      </c>
      <c r="G59" s="364">
        <v>1</v>
      </c>
      <c r="H59" s="364">
        <v>1269</v>
      </c>
      <c r="I59" s="364">
        <v>872</v>
      </c>
      <c r="J59" s="364">
        <v>472</v>
      </c>
      <c r="K59" s="364">
        <v>467</v>
      </c>
      <c r="L59" s="364">
        <v>5</v>
      </c>
      <c r="M59" s="364">
        <v>400</v>
      </c>
      <c r="N59" s="364">
        <v>0</v>
      </c>
      <c r="O59" s="364">
        <v>372</v>
      </c>
      <c r="P59" s="364">
        <v>3</v>
      </c>
      <c r="Q59" s="364">
        <v>2</v>
      </c>
      <c r="R59" s="364">
        <v>20</v>
      </c>
      <c r="S59" s="364">
        <v>797</v>
      </c>
      <c r="T59" s="365">
        <v>0.54128440366972475</v>
      </c>
      <c r="U59" s="366"/>
    </row>
    <row r="60" spans="1:21" s="367" customFormat="1" ht="24" customHeight="1">
      <c r="A60" s="376" t="s">
        <v>36</v>
      </c>
      <c r="B60" s="371" t="s">
        <v>594</v>
      </c>
      <c r="C60" s="364">
        <v>93</v>
      </c>
      <c r="D60" s="373">
        <v>49</v>
      </c>
      <c r="E60" s="373">
        <v>44</v>
      </c>
      <c r="F60" s="373">
        <v>0</v>
      </c>
      <c r="G60" s="373">
        <v>0</v>
      </c>
      <c r="H60" s="364">
        <v>93</v>
      </c>
      <c r="I60" s="364">
        <v>54</v>
      </c>
      <c r="J60" s="364">
        <v>39</v>
      </c>
      <c r="K60" s="373">
        <v>39</v>
      </c>
      <c r="L60" s="373">
        <v>0</v>
      </c>
      <c r="M60" s="373">
        <v>15</v>
      </c>
      <c r="N60" s="373">
        <v>0</v>
      </c>
      <c r="O60" s="373">
        <v>39</v>
      </c>
      <c r="P60" s="373">
        <v>0</v>
      </c>
      <c r="Q60" s="373">
        <v>0</v>
      </c>
      <c r="R60" s="373">
        <v>0</v>
      </c>
      <c r="S60" s="364">
        <v>54</v>
      </c>
      <c r="T60" s="365">
        <v>0.72222222222222221</v>
      </c>
      <c r="U60" s="374" t="s">
        <v>595</v>
      </c>
    </row>
    <row r="61" spans="1:21" s="367" customFormat="1" ht="24" customHeight="1">
      <c r="A61" s="376" t="s">
        <v>37</v>
      </c>
      <c r="B61" s="371" t="s">
        <v>596</v>
      </c>
      <c r="C61" s="364">
        <v>166</v>
      </c>
      <c r="D61" s="373">
        <v>104</v>
      </c>
      <c r="E61" s="373">
        <v>62</v>
      </c>
      <c r="F61" s="373">
        <v>0</v>
      </c>
      <c r="G61" s="373">
        <v>0</v>
      </c>
      <c r="H61" s="364">
        <v>166</v>
      </c>
      <c r="I61" s="364">
        <v>104</v>
      </c>
      <c r="J61" s="364">
        <v>48</v>
      </c>
      <c r="K61" s="373">
        <v>48</v>
      </c>
      <c r="L61" s="373">
        <v>0</v>
      </c>
      <c r="M61" s="373">
        <v>56</v>
      </c>
      <c r="N61" s="373">
        <v>0</v>
      </c>
      <c r="O61" s="373">
        <v>56</v>
      </c>
      <c r="P61" s="373">
        <v>2</v>
      </c>
      <c r="Q61" s="373">
        <v>0</v>
      </c>
      <c r="R61" s="373">
        <v>4</v>
      </c>
      <c r="S61" s="364">
        <v>118</v>
      </c>
      <c r="T61" s="365">
        <v>0.46153846153846156</v>
      </c>
      <c r="U61" s="374" t="s">
        <v>597</v>
      </c>
    </row>
    <row r="62" spans="1:21" s="367" customFormat="1" ht="24" customHeight="1">
      <c r="A62" s="376" t="s">
        <v>202</v>
      </c>
      <c r="B62" s="371" t="s">
        <v>598</v>
      </c>
      <c r="C62" s="364">
        <v>222</v>
      </c>
      <c r="D62" s="373">
        <v>138</v>
      </c>
      <c r="E62" s="373">
        <v>84</v>
      </c>
      <c r="F62" s="373">
        <v>0</v>
      </c>
      <c r="G62" s="373">
        <v>0</v>
      </c>
      <c r="H62" s="364">
        <v>222</v>
      </c>
      <c r="I62" s="364">
        <v>146</v>
      </c>
      <c r="J62" s="364">
        <v>57</v>
      </c>
      <c r="K62" s="373">
        <v>55</v>
      </c>
      <c r="L62" s="373">
        <v>2</v>
      </c>
      <c r="M62" s="373">
        <v>89</v>
      </c>
      <c r="N62" s="373">
        <v>0</v>
      </c>
      <c r="O62" s="373">
        <v>73</v>
      </c>
      <c r="P62" s="373">
        <v>1</v>
      </c>
      <c r="Q62" s="373">
        <v>0</v>
      </c>
      <c r="R62" s="373">
        <v>2</v>
      </c>
      <c r="S62" s="364">
        <v>165</v>
      </c>
      <c r="T62" s="365">
        <v>0.3904109589041096</v>
      </c>
      <c r="U62" s="374" t="s">
        <v>599</v>
      </c>
    </row>
    <row r="63" spans="1:21" s="381" customFormat="1" ht="24" customHeight="1">
      <c r="A63" s="377" t="s">
        <v>203</v>
      </c>
      <c r="B63" s="378" t="s">
        <v>600</v>
      </c>
      <c r="C63" s="364">
        <v>276</v>
      </c>
      <c r="D63" s="379">
        <v>118</v>
      </c>
      <c r="E63" s="379">
        <v>158</v>
      </c>
      <c r="F63" s="379">
        <v>0</v>
      </c>
      <c r="G63" s="379">
        <v>0</v>
      </c>
      <c r="H63" s="364">
        <v>276</v>
      </c>
      <c r="I63" s="364">
        <v>220</v>
      </c>
      <c r="J63" s="364">
        <v>125</v>
      </c>
      <c r="K63" s="379">
        <v>125</v>
      </c>
      <c r="L63" s="379">
        <v>0</v>
      </c>
      <c r="M63" s="379">
        <v>95</v>
      </c>
      <c r="N63" s="379">
        <v>0</v>
      </c>
      <c r="O63" s="379">
        <v>56</v>
      </c>
      <c r="P63" s="379">
        <v>0</v>
      </c>
      <c r="Q63" s="379">
        <v>0</v>
      </c>
      <c r="R63" s="379">
        <v>0</v>
      </c>
      <c r="S63" s="364">
        <v>151</v>
      </c>
      <c r="T63" s="365">
        <v>0.56818181818181823</v>
      </c>
      <c r="U63" s="380" t="s">
        <v>601</v>
      </c>
    </row>
    <row r="64" spans="1:21" s="367" customFormat="1" ht="24" customHeight="1">
      <c r="A64" s="376" t="s">
        <v>602</v>
      </c>
      <c r="B64" s="371" t="s">
        <v>603</v>
      </c>
      <c r="C64" s="364">
        <v>154</v>
      </c>
      <c r="D64" s="373">
        <v>114</v>
      </c>
      <c r="E64" s="373">
        <v>40</v>
      </c>
      <c r="F64" s="373">
        <v>0</v>
      </c>
      <c r="G64" s="373">
        <v>0</v>
      </c>
      <c r="H64" s="364">
        <v>154</v>
      </c>
      <c r="I64" s="364">
        <v>87</v>
      </c>
      <c r="J64" s="364">
        <v>32</v>
      </c>
      <c r="K64" s="373">
        <v>32</v>
      </c>
      <c r="L64" s="373">
        <v>0</v>
      </c>
      <c r="M64" s="373">
        <v>55</v>
      </c>
      <c r="N64" s="373">
        <v>0</v>
      </c>
      <c r="O64" s="373">
        <v>60</v>
      </c>
      <c r="P64" s="373">
        <v>0</v>
      </c>
      <c r="Q64" s="373">
        <v>0</v>
      </c>
      <c r="R64" s="373">
        <v>7</v>
      </c>
      <c r="S64" s="364">
        <v>122</v>
      </c>
      <c r="T64" s="365">
        <v>0.36781609195402298</v>
      </c>
      <c r="U64" s="374" t="s">
        <v>604</v>
      </c>
    </row>
    <row r="65" spans="1:21" s="367" customFormat="1" ht="24" customHeight="1">
      <c r="A65" s="376" t="s">
        <v>605</v>
      </c>
      <c r="B65" s="371" t="s">
        <v>606</v>
      </c>
      <c r="C65" s="364">
        <v>190</v>
      </c>
      <c r="D65" s="373">
        <v>52</v>
      </c>
      <c r="E65" s="373">
        <v>138</v>
      </c>
      <c r="F65" s="373">
        <v>0</v>
      </c>
      <c r="G65" s="373">
        <v>0</v>
      </c>
      <c r="H65" s="364">
        <v>190</v>
      </c>
      <c r="I65" s="364">
        <v>167</v>
      </c>
      <c r="J65" s="364">
        <v>118</v>
      </c>
      <c r="K65" s="373">
        <v>115</v>
      </c>
      <c r="L65" s="373">
        <v>3</v>
      </c>
      <c r="M65" s="373">
        <v>49</v>
      </c>
      <c r="N65" s="373">
        <v>0</v>
      </c>
      <c r="O65" s="373">
        <v>23</v>
      </c>
      <c r="P65" s="373">
        <v>0</v>
      </c>
      <c r="Q65" s="373">
        <v>0</v>
      </c>
      <c r="R65" s="373">
        <v>0</v>
      </c>
      <c r="S65" s="364">
        <v>72</v>
      </c>
      <c r="T65" s="365">
        <v>0.70658682634730541</v>
      </c>
      <c r="U65" s="374" t="s">
        <v>607</v>
      </c>
    </row>
    <row r="66" spans="1:21" s="367" customFormat="1" ht="24" customHeight="1">
      <c r="A66" s="376" t="s">
        <v>608</v>
      </c>
      <c r="B66" s="371" t="s">
        <v>609</v>
      </c>
      <c r="C66" s="364">
        <v>169</v>
      </c>
      <c r="D66" s="373">
        <v>107</v>
      </c>
      <c r="E66" s="373">
        <v>62</v>
      </c>
      <c r="F66" s="373">
        <v>0</v>
      </c>
      <c r="G66" s="373">
        <v>1</v>
      </c>
      <c r="H66" s="364">
        <v>168</v>
      </c>
      <c r="I66" s="364">
        <v>94</v>
      </c>
      <c r="J66" s="364">
        <v>53</v>
      </c>
      <c r="K66" s="373">
        <v>53</v>
      </c>
      <c r="L66" s="373">
        <v>0</v>
      </c>
      <c r="M66" s="373">
        <v>41</v>
      </c>
      <c r="N66" s="373">
        <v>0</v>
      </c>
      <c r="O66" s="373">
        <v>65</v>
      </c>
      <c r="P66" s="373">
        <v>0</v>
      </c>
      <c r="Q66" s="373">
        <v>2</v>
      </c>
      <c r="R66" s="373">
        <v>7</v>
      </c>
      <c r="S66" s="364">
        <v>115</v>
      </c>
      <c r="T66" s="365">
        <v>0.56382978723404253</v>
      </c>
      <c r="U66" s="374" t="s">
        <v>610</v>
      </c>
    </row>
    <row r="67" spans="1:21" s="367" customFormat="1" ht="24" customHeight="1">
      <c r="A67" s="376" t="s">
        <v>611</v>
      </c>
      <c r="B67" s="371"/>
      <c r="C67" s="364"/>
      <c r="D67" s="373"/>
      <c r="E67" s="373"/>
      <c r="F67" s="373"/>
      <c r="G67" s="373"/>
      <c r="H67" s="364"/>
      <c r="I67" s="364"/>
      <c r="J67" s="364"/>
      <c r="K67" s="373"/>
      <c r="L67" s="373"/>
      <c r="M67" s="373"/>
      <c r="N67" s="373"/>
      <c r="O67" s="373"/>
      <c r="P67" s="373"/>
      <c r="Q67" s="373"/>
      <c r="R67" s="373"/>
      <c r="S67" s="364"/>
      <c r="T67" s="365" t="e">
        <v>#DIV/0!</v>
      </c>
      <c r="U67" s="366"/>
    </row>
    <row r="68" spans="1:21" s="367" customFormat="1" ht="24" customHeight="1">
      <c r="A68" s="376"/>
      <c r="B68" s="371"/>
      <c r="C68" s="364"/>
      <c r="D68" s="373"/>
      <c r="E68" s="373"/>
      <c r="F68" s="373"/>
      <c r="G68" s="373"/>
      <c r="H68" s="364"/>
      <c r="I68" s="364"/>
      <c r="J68" s="364"/>
      <c r="K68" s="373"/>
      <c r="L68" s="373"/>
      <c r="M68" s="373"/>
      <c r="N68" s="373"/>
      <c r="O68" s="373"/>
      <c r="P68" s="373"/>
      <c r="Q68" s="373"/>
      <c r="R68" s="373"/>
      <c r="S68" s="364"/>
      <c r="T68" s="365" t="e">
        <v>#DIV/0!</v>
      </c>
      <c r="U68" s="366"/>
    </row>
    <row r="69" spans="1:21" s="367" customFormat="1" ht="24" customHeight="1">
      <c r="A69" s="375" t="s">
        <v>17</v>
      </c>
      <c r="B69" s="369" t="s">
        <v>612</v>
      </c>
      <c r="C69" s="364">
        <v>1276</v>
      </c>
      <c r="D69" s="364">
        <v>750</v>
      </c>
      <c r="E69" s="364">
        <v>526</v>
      </c>
      <c r="F69" s="364">
        <v>1</v>
      </c>
      <c r="G69" s="364">
        <v>0</v>
      </c>
      <c r="H69" s="364">
        <v>1275</v>
      </c>
      <c r="I69" s="364">
        <v>711</v>
      </c>
      <c r="J69" s="364">
        <v>466</v>
      </c>
      <c r="K69" s="364">
        <v>459</v>
      </c>
      <c r="L69" s="364">
        <v>7</v>
      </c>
      <c r="M69" s="364">
        <v>245</v>
      </c>
      <c r="N69" s="364">
        <v>0</v>
      </c>
      <c r="O69" s="364">
        <v>545</v>
      </c>
      <c r="P69" s="364">
        <v>15</v>
      </c>
      <c r="Q69" s="364">
        <v>0</v>
      </c>
      <c r="R69" s="364">
        <v>4</v>
      </c>
      <c r="S69" s="364">
        <v>809</v>
      </c>
      <c r="T69" s="365">
        <v>0.65541490857946549</v>
      </c>
      <c r="U69" s="366"/>
    </row>
    <row r="70" spans="1:21" s="367" customFormat="1" ht="24" customHeight="1">
      <c r="A70" s="376" t="s">
        <v>251</v>
      </c>
      <c r="B70" s="371" t="s">
        <v>613</v>
      </c>
      <c r="C70" s="364">
        <v>342</v>
      </c>
      <c r="D70" s="373">
        <v>208</v>
      </c>
      <c r="E70" s="373">
        <v>134</v>
      </c>
      <c r="F70" s="373">
        <v>0</v>
      </c>
      <c r="G70" s="373">
        <v>0</v>
      </c>
      <c r="H70" s="364">
        <v>342</v>
      </c>
      <c r="I70" s="364">
        <v>171</v>
      </c>
      <c r="J70" s="364">
        <v>121</v>
      </c>
      <c r="K70" s="373">
        <v>121</v>
      </c>
      <c r="L70" s="373">
        <v>0</v>
      </c>
      <c r="M70" s="373">
        <v>50</v>
      </c>
      <c r="N70" s="373">
        <v>0</v>
      </c>
      <c r="O70" s="373">
        <v>165</v>
      </c>
      <c r="P70" s="373">
        <v>5</v>
      </c>
      <c r="Q70" s="373">
        <v>0</v>
      </c>
      <c r="R70" s="373">
        <v>1</v>
      </c>
      <c r="S70" s="364">
        <v>221</v>
      </c>
      <c r="T70" s="365">
        <v>0.70760233918128657</v>
      </c>
      <c r="U70" s="374" t="s">
        <v>614</v>
      </c>
    </row>
    <row r="71" spans="1:21" s="367" customFormat="1" ht="24" customHeight="1">
      <c r="A71" s="376" t="s">
        <v>253</v>
      </c>
      <c r="B71" s="371" t="s">
        <v>615</v>
      </c>
      <c r="C71" s="364">
        <v>145</v>
      </c>
      <c r="D71" s="373">
        <v>66</v>
      </c>
      <c r="E71" s="373">
        <v>79</v>
      </c>
      <c r="F71" s="373">
        <v>1</v>
      </c>
      <c r="G71" s="373">
        <v>0</v>
      </c>
      <c r="H71" s="364">
        <v>144</v>
      </c>
      <c r="I71" s="364">
        <v>100</v>
      </c>
      <c r="J71" s="364">
        <v>70</v>
      </c>
      <c r="K71" s="373">
        <v>66</v>
      </c>
      <c r="L71" s="373">
        <v>4</v>
      </c>
      <c r="M71" s="373">
        <v>30</v>
      </c>
      <c r="N71" s="373">
        <v>0</v>
      </c>
      <c r="O71" s="373">
        <v>39</v>
      </c>
      <c r="P71" s="373">
        <v>2</v>
      </c>
      <c r="Q71" s="373">
        <v>0</v>
      </c>
      <c r="R71" s="373">
        <v>3</v>
      </c>
      <c r="S71" s="364">
        <v>74</v>
      </c>
      <c r="T71" s="365">
        <v>0.7</v>
      </c>
      <c r="U71" s="374" t="s">
        <v>616</v>
      </c>
    </row>
    <row r="72" spans="1:21" s="367" customFormat="1" ht="24" customHeight="1">
      <c r="A72" s="376" t="s">
        <v>274</v>
      </c>
      <c r="B72" s="371" t="s">
        <v>617</v>
      </c>
      <c r="C72" s="364">
        <v>160</v>
      </c>
      <c r="D72" s="373">
        <v>110</v>
      </c>
      <c r="E72" s="373">
        <v>50</v>
      </c>
      <c r="F72" s="373">
        <v>0</v>
      </c>
      <c r="G72" s="373">
        <v>0</v>
      </c>
      <c r="H72" s="364">
        <v>160</v>
      </c>
      <c r="I72" s="364">
        <v>86</v>
      </c>
      <c r="J72" s="364">
        <v>44</v>
      </c>
      <c r="K72" s="373">
        <v>43</v>
      </c>
      <c r="L72" s="373">
        <v>1</v>
      </c>
      <c r="M72" s="373">
        <v>42</v>
      </c>
      <c r="N72" s="373">
        <v>0</v>
      </c>
      <c r="O72" s="373">
        <v>74</v>
      </c>
      <c r="P72" s="373">
        <v>0</v>
      </c>
      <c r="Q72" s="373">
        <v>0</v>
      </c>
      <c r="R72" s="373">
        <v>0</v>
      </c>
      <c r="S72" s="364">
        <v>116</v>
      </c>
      <c r="T72" s="365">
        <v>0.51162790697674421</v>
      </c>
      <c r="U72" s="374" t="s">
        <v>618</v>
      </c>
    </row>
    <row r="73" spans="1:21" s="367" customFormat="1" ht="24" customHeight="1">
      <c r="A73" s="376" t="s">
        <v>619</v>
      </c>
      <c r="B73" s="371" t="s">
        <v>620</v>
      </c>
      <c r="C73" s="364">
        <v>210</v>
      </c>
      <c r="D73" s="373">
        <v>123</v>
      </c>
      <c r="E73" s="373">
        <v>87</v>
      </c>
      <c r="F73" s="373">
        <v>0</v>
      </c>
      <c r="G73" s="373">
        <v>0</v>
      </c>
      <c r="H73" s="364">
        <v>210</v>
      </c>
      <c r="I73" s="364">
        <v>118</v>
      </c>
      <c r="J73" s="364">
        <v>67</v>
      </c>
      <c r="K73" s="373">
        <v>67</v>
      </c>
      <c r="L73" s="373">
        <v>0</v>
      </c>
      <c r="M73" s="373">
        <v>51</v>
      </c>
      <c r="N73" s="373">
        <v>0</v>
      </c>
      <c r="O73" s="373">
        <v>90</v>
      </c>
      <c r="P73" s="373">
        <v>2</v>
      </c>
      <c r="Q73" s="373">
        <v>0</v>
      </c>
      <c r="R73" s="373">
        <v>0</v>
      </c>
      <c r="S73" s="364">
        <v>143</v>
      </c>
      <c r="T73" s="365">
        <v>0.56779661016949157</v>
      </c>
      <c r="U73" s="374" t="s">
        <v>621</v>
      </c>
    </row>
    <row r="74" spans="1:21" s="367" customFormat="1" ht="24" customHeight="1">
      <c r="A74" s="376" t="s">
        <v>622</v>
      </c>
      <c r="B74" s="371" t="s">
        <v>623</v>
      </c>
      <c r="C74" s="364">
        <v>131</v>
      </c>
      <c r="D74" s="373">
        <v>84</v>
      </c>
      <c r="E74" s="373">
        <v>47</v>
      </c>
      <c r="F74" s="373">
        <v>0</v>
      </c>
      <c r="G74" s="373">
        <v>0</v>
      </c>
      <c r="H74" s="364">
        <v>131</v>
      </c>
      <c r="I74" s="364">
        <v>68</v>
      </c>
      <c r="J74" s="364">
        <v>42</v>
      </c>
      <c r="K74" s="373">
        <v>41</v>
      </c>
      <c r="L74" s="373">
        <v>1</v>
      </c>
      <c r="M74" s="373">
        <v>26</v>
      </c>
      <c r="N74" s="373">
        <v>0</v>
      </c>
      <c r="O74" s="373">
        <v>63</v>
      </c>
      <c r="P74" s="373">
        <v>0</v>
      </c>
      <c r="Q74" s="373">
        <v>0</v>
      </c>
      <c r="R74" s="373">
        <v>0</v>
      </c>
      <c r="S74" s="364">
        <v>89</v>
      </c>
      <c r="T74" s="365">
        <v>0.61764705882352944</v>
      </c>
      <c r="U74" s="374" t="s">
        <v>624</v>
      </c>
    </row>
    <row r="75" spans="1:21" s="367" customFormat="1" ht="24" customHeight="1">
      <c r="A75" s="376" t="s">
        <v>625</v>
      </c>
      <c r="B75" s="371" t="s">
        <v>574</v>
      </c>
      <c r="C75" s="364">
        <v>142</v>
      </c>
      <c r="D75" s="373">
        <v>79</v>
      </c>
      <c r="E75" s="373">
        <v>63</v>
      </c>
      <c r="F75" s="373">
        <v>0</v>
      </c>
      <c r="G75" s="373">
        <v>0</v>
      </c>
      <c r="H75" s="364">
        <v>142</v>
      </c>
      <c r="I75" s="364">
        <v>87</v>
      </c>
      <c r="J75" s="364">
        <v>69</v>
      </c>
      <c r="K75" s="373">
        <v>68</v>
      </c>
      <c r="L75" s="373">
        <v>1</v>
      </c>
      <c r="M75" s="373">
        <v>18</v>
      </c>
      <c r="N75" s="373">
        <v>0</v>
      </c>
      <c r="O75" s="373">
        <v>54</v>
      </c>
      <c r="P75" s="373">
        <v>1</v>
      </c>
      <c r="Q75" s="373">
        <v>0</v>
      </c>
      <c r="R75" s="373">
        <v>0</v>
      </c>
      <c r="S75" s="364">
        <v>73</v>
      </c>
      <c r="T75" s="365">
        <v>0.7931034482758621</v>
      </c>
      <c r="U75" s="374" t="s">
        <v>626</v>
      </c>
    </row>
    <row r="76" spans="1:21" s="367" customFormat="1" ht="24" customHeight="1">
      <c r="A76" s="376" t="s">
        <v>627</v>
      </c>
      <c r="B76" s="371" t="s">
        <v>628</v>
      </c>
      <c r="C76" s="364">
        <v>146</v>
      </c>
      <c r="D76" s="373">
        <v>80</v>
      </c>
      <c r="E76" s="373">
        <v>66</v>
      </c>
      <c r="F76" s="373">
        <v>0</v>
      </c>
      <c r="G76" s="373">
        <v>0</v>
      </c>
      <c r="H76" s="364">
        <v>146</v>
      </c>
      <c r="I76" s="364">
        <v>81</v>
      </c>
      <c r="J76" s="364">
        <v>53</v>
      </c>
      <c r="K76" s="373">
        <v>53</v>
      </c>
      <c r="L76" s="373">
        <v>0</v>
      </c>
      <c r="M76" s="373">
        <v>28</v>
      </c>
      <c r="N76" s="373">
        <v>0</v>
      </c>
      <c r="O76" s="373">
        <v>60</v>
      </c>
      <c r="P76" s="373">
        <v>5</v>
      </c>
      <c r="Q76" s="373">
        <v>0</v>
      </c>
      <c r="R76" s="373">
        <v>0</v>
      </c>
      <c r="S76" s="364">
        <v>93</v>
      </c>
      <c r="T76" s="365">
        <v>0.65432098765432101</v>
      </c>
      <c r="U76" s="374" t="s">
        <v>629</v>
      </c>
    </row>
    <row r="77" spans="1:21" s="367" customFormat="1" ht="24" customHeight="1">
      <c r="A77" s="376" t="s">
        <v>630</v>
      </c>
      <c r="B77" s="371"/>
      <c r="C77" s="364"/>
      <c r="D77" s="373"/>
      <c r="E77" s="373"/>
      <c r="F77" s="373"/>
      <c r="G77" s="373"/>
      <c r="H77" s="364"/>
      <c r="I77" s="364"/>
      <c r="J77" s="364"/>
      <c r="K77" s="373"/>
      <c r="L77" s="373"/>
      <c r="M77" s="373"/>
      <c r="N77" s="373"/>
      <c r="O77" s="373"/>
      <c r="P77" s="373"/>
      <c r="Q77" s="373"/>
      <c r="R77" s="373"/>
      <c r="S77" s="364"/>
      <c r="T77" s="365" t="e">
        <v>#DIV/0!</v>
      </c>
      <c r="U77" s="366"/>
    </row>
    <row r="78" spans="1:21" s="367" customFormat="1" ht="24" customHeight="1">
      <c r="A78" s="376"/>
      <c r="B78" s="371"/>
      <c r="C78" s="364"/>
      <c r="D78" s="373"/>
      <c r="E78" s="373"/>
      <c r="F78" s="373"/>
      <c r="G78" s="373"/>
      <c r="H78" s="364"/>
      <c r="I78" s="364"/>
      <c r="J78" s="364"/>
      <c r="K78" s="373"/>
      <c r="L78" s="373"/>
      <c r="M78" s="373"/>
      <c r="N78" s="373"/>
      <c r="O78" s="373"/>
      <c r="P78" s="373"/>
      <c r="Q78" s="373"/>
      <c r="R78" s="373"/>
      <c r="S78" s="364"/>
      <c r="T78" s="365" t="e">
        <v>#DIV/0!</v>
      </c>
      <c r="U78" s="366"/>
    </row>
    <row r="79" spans="1:21" s="367" customFormat="1" ht="20.25" customHeight="1">
      <c r="A79" s="376"/>
      <c r="B79" s="371"/>
      <c r="C79" s="364">
        <v>0</v>
      </c>
      <c r="D79" s="373"/>
      <c r="E79" s="373"/>
      <c r="F79" s="373"/>
      <c r="G79" s="373"/>
      <c r="H79" s="364">
        <v>0</v>
      </c>
      <c r="I79" s="364">
        <v>0</v>
      </c>
      <c r="J79" s="364">
        <v>0</v>
      </c>
      <c r="K79" s="373"/>
      <c r="L79" s="373"/>
      <c r="M79" s="373"/>
      <c r="N79" s="373"/>
      <c r="O79" s="373"/>
      <c r="P79" s="373"/>
      <c r="Q79" s="373"/>
      <c r="R79" s="373"/>
      <c r="S79" s="364">
        <v>0</v>
      </c>
      <c r="T79" s="365" t="e">
        <v>#DIV/0!</v>
      </c>
      <c r="U79" s="366"/>
    </row>
    <row r="80" spans="1:21" s="367" customFormat="1" ht="24" customHeight="1">
      <c r="A80" s="375" t="s">
        <v>19</v>
      </c>
      <c r="B80" s="369" t="s">
        <v>631</v>
      </c>
      <c r="C80" s="364">
        <v>650</v>
      </c>
      <c r="D80" s="364">
        <v>266</v>
      </c>
      <c r="E80" s="364">
        <v>384</v>
      </c>
      <c r="F80" s="364">
        <v>0</v>
      </c>
      <c r="G80" s="364">
        <v>0</v>
      </c>
      <c r="H80" s="364">
        <v>650</v>
      </c>
      <c r="I80" s="364">
        <v>532</v>
      </c>
      <c r="J80" s="364">
        <v>328</v>
      </c>
      <c r="K80" s="364">
        <v>324</v>
      </c>
      <c r="L80" s="364">
        <v>4</v>
      </c>
      <c r="M80" s="364">
        <v>201</v>
      </c>
      <c r="N80" s="364">
        <v>3</v>
      </c>
      <c r="O80" s="364">
        <v>100</v>
      </c>
      <c r="P80" s="364">
        <v>18</v>
      </c>
      <c r="Q80" s="364">
        <v>0</v>
      </c>
      <c r="R80" s="364">
        <v>0</v>
      </c>
      <c r="S80" s="364">
        <v>322</v>
      </c>
      <c r="T80" s="365">
        <v>0.61654135338345861</v>
      </c>
      <c r="U80" s="366"/>
    </row>
    <row r="81" spans="1:21" s="367" customFormat="1" ht="24" customHeight="1">
      <c r="A81" s="376" t="s">
        <v>266</v>
      </c>
      <c r="B81" s="371" t="s">
        <v>632</v>
      </c>
      <c r="C81" s="364">
        <v>80</v>
      </c>
      <c r="D81" s="373">
        <v>13</v>
      </c>
      <c r="E81" s="373">
        <v>67</v>
      </c>
      <c r="F81" s="373">
        <v>0</v>
      </c>
      <c r="G81" s="373">
        <v>0</v>
      </c>
      <c r="H81" s="364">
        <v>80</v>
      </c>
      <c r="I81" s="364">
        <v>79</v>
      </c>
      <c r="J81" s="364">
        <v>66</v>
      </c>
      <c r="K81" s="373">
        <v>66</v>
      </c>
      <c r="L81" s="373">
        <v>0</v>
      </c>
      <c r="M81" s="373">
        <v>13</v>
      </c>
      <c r="N81" s="373">
        <v>0</v>
      </c>
      <c r="O81" s="373">
        <v>1</v>
      </c>
      <c r="P81" s="373">
        <v>0</v>
      </c>
      <c r="Q81" s="373">
        <v>0</v>
      </c>
      <c r="R81" s="373">
        <v>0</v>
      </c>
      <c r="S81" s="364">
        <v>14</v>
      </c>
      <c r="T81" s="365">
        <v>0.83544303797468356</v>
      </c>
      <c r="U81" s="374" t="s">
        <v>633</v>
      </c>
    </row>
    <row r="82" spans="1:21" s="367" customFormat="1" ht="24" customHeight="1">
      <c r="A82" s="376" t="s">
        <v>265</v>
      </c>
      <c r="B82" s="371" t="s">
        <v>533</v>
      </c>
      <c r="C82" s="364">
        <v>130</v>
      </c>
      <c r="D82" s="373">
        <v>58</v>
      </c>
      <c r="E82" s="373">
        <v>72</v>
      </c>
      <c r="F82" s="373">
        <v>0</v>
      </c>
      <c r="G82" s="373">
        <v>0</v>
      </c>
      <c r="H82" s="364">
        <v>130</v>
      </c>
      <c r="I82" s="364">
        <v>104</v>
      </c>
      <c r="J82" s="364">
        <v>57</v>
      </c>
      <c r="K82" s="373">
        <v>57</v>
      </c>
      <c r="L82" s="373">
        <v>0</v>
      </c>
      <c r="M82" s="373">
        <v>47</v>
      </c>
      <c r="N82" s="373">
        <v>0</v>
      </c>
      <c r="O82" s="373">
        <v>26</v>
      </c>
      <c r="P82" s="373">
        <v>0</v>
      </c>
      <c r="Q82" s="373">
        <v>0</v>
      </c>
      <c r="R82" s="373">
        <v>0</v>
      </c>
      <c r="S82" s="364">
        <v>73</v>
      </c>
      <c r="T82" s="365">
        <v>0.54807692307692313</v>
      </c>
      <c r="U82" s="374" t="s">
        <v>634</v>
      </c>
    </row>
    <row r="83" spans="1:21" s="367" customFormat="1" ht="24" customHeight="1">
      <c r="A83" s="376" t="s">
        <v>267</v>
      </c>
      <c r="B83" s="371" t="s">
        <v>635</v>
      </c>
      <c r="C83" s="364">
        <v>110</v>
      </c>
      <c r="D83" s="373">
        <v>42</v>
      </c>
      <c r="E83" s="373">
        <v>68</v>
      </c>
      <c r="F83" s="373">
        <v>0</v>
      </c>
      <c r="G83" s="373">
        <v>0</v>
      </c>
      <c r="H83" s="364">
        <v>110</v>
      </c>
      <c r="I83" s="364">
        <v>97</v>
      </c>
      <c r="J83" s="364">
        <v>64</v>
      </c>
      <c r="K83" s="373">
        <v>63</v>
      </c>
      <c r="L83" s="373">
        <v>1</v>
      </c>
      <c r="M83" s="373">
        <v>32</v>
      </c>
      <c r="N83" s="373">
        <v>1</v>
      </c>
      <c r="O83" s="373">
        <v>11</v>
      </c>
      <c r="P83" s="373">
        <v>2</v>
      </c>
      <c r="Q83" s="373">
        <v>0</v>
      </c>
      <c r="R83" s="373">
        <v>0</v>
      </c>
      <c r="S83" s="364">
        <v>46</v>
      </c>
      <c r="T83" s="365">
        <v>0.65979381443298968</v>
      </c>
      <c r="U83" s="374" t="s">
        <v>636</v>
      </c>
    </row>
    <row r="84" spans="1:21" s="367" customFormat="1" ht="24" customHeight="1">
      <c r="A84" s="376" t="s">
        <v>637</v>
      </c>
      <c r="B84" s="371" t="s">
        <v>638</v>
      </c>
      <c r="C84" s="364">
        <v>79</v>
      </c>
      <c r="D84" s="373">
        <v>34</v>
      </c>
      <c r="E84" s="373">
        <v>45</v>
      </c>
      <c r="F84" s="373">
        <v>0</v>
      </c>
      <c r="G84" s="373">
        <v>0</v>
      </c>
      <c r="H84" s="364">
        <v>79</v>
      </c>
      <c r="I84" s="364">
        <v>68</v>
      </c>
      <c r="J84" s="364">
        <v>34</v>
      </c>
      <c r="K84" s="373">
        <v>33</v>
      </c>
      <c r="L84" s="373">
        <v>1</v>
      </c>
      <c r="M84" s="373">
        <v>34</v>
      </c>
      <c r="N84" s="373">
        <v>0</v>
      </c>
      <c r="O84" s="373">
        <v>11</v>
      </c>
      <c r="P84" s="373">
        <v>0</v>
      </c>
      <c r="Q84" s="373">
        <v>0</v>
      </c>
      <c r="R84" s="373">
        <v>0</v>
      </c>
      <c r="S84" s="364">
        <v>45</v>
      </c>
      <c r="T84" s="365">
        <v>0.5</v>
      </c>
      <c r="U84" s="374" t="s">
        <v>639</v>
      </c>
    </row>
    <row r="85" spans="1:21" s="367" customFormat="1" ht="24" customHeight="1">
      <c r="A85" s="376" t="s">
        <v>640</v>
      </c>
      <c r="B85" s="371" t="s">
        <v>641</v>
      </c>
      <c r="C85" s="364">
        <v>129</v>
      </c>
      <c r="D85" s="373">
        <v>93</v>
      </c>
      <c r="E85" s="373">
        <v>36</v>
      </c>
      <c r="F85" s="373">
        <v>0</v>
      </c>
      <c r="G85" s="373">
        <v>0</v>
      </c>
      <c r="H85" s="364">
        <v>129</v>
      </c>
      <c r="I85" s="364">
        <v>78</v>
      </c>
      <c r="J85" s="364">
        <v>40</v>
      </c>
      <c r="K85" s="373">
        <v>38</v>
      </c>
      <c r="L85" s="373">
        <v>2</v>
      </c>
      <c r="M85" s="373">
        <v>36</v>
      </c>
      <c r="N85" s="373">
        <v>2</v>
      </c>
      <c r="O85" s="373">
        <v>36</v>
      </c>
      <c r="P85" s="373">
        <v>15</v>
      </c>
      <c r="Q85" s="373">
        <v>0</v>
      </c>
      <c r="R85" s="373">
        <v>0</v>
      </c>
      <c r="S85" s="364">
        <v>89</v>
      </c>
      <c r="T85" s="365">
        <v>0.51282051282051277</v>
      </c>
      <c r="U85" s="374" t="s">
        <v>642</v>
      </c>
    </row>
    <row r="86" spans="1:21" s="367" customFormat="1" ht="24" customHeight="1">
      <c r="A86" s="376" t="s">
        <v>643</v>
      </c>
      <c r="B86" s="371" t="s">
        <v>644</v>
      </c>
      <c r="C86" s="364">
        <v>35</v>
      </c>
      <c r="D86" s="373">
        <v>7</v>
      </c>
      <c r="E86" s="373">
        <v>28</v>
      </c>
      <c r="F86" s="373">
        <v>0</v>
      </c>
      <c r="G86" s="373">
        <v>0</v>
      </c>
      <c r="H86" s="364">
        <v>35</v>
      </c>
      <c r="I86" s="364">
        <v>28</v>
      </c>
      <c r="J86" s="364">
        <v>19</v>
      </c>
      <c r="K86" s="373">
        <v>19</v>
      </c>
      <c r="L86" s="373">
        <v>0</v>
      </c>
      <c r="M86" s="373">
        <v>9</v>
      </c>
      <c r="N86" s="373">
        <v>0</v>
      </c>
      <c r="O86" s="373">
        <v>7</v>
      </c>
      <c r="P86" s="373">
        <v>0</v>
      </c>
      <c r="Q86" s="373">
        <v>0</v>
      </c>
      <c r="R86" s="373">
        <v>0</v>
      </c>
      <c r="S86" s="364">
        <v>16</v>
      </c>
      <c r="T86" s="365">
        <v>0.6785714285714286</v>
      </c>
      <c r="U86" s="374" t="s">
        <v>645</v>
      </c>
    </row>
    <row r="87" spans="1:21" s="367" customFormat="1" ht="24" customHeight="1">
      <c r="A87" s="376" t="s">
        <v>646</v>
      </c>
      <c r="B87" s="371" t="s">
        <v>647</v>
      </c>
      <c r="C87" s="364">
        <v>46</v>
      </c>
      <c r="D87" s="373">
        <v>3</v>
      </c>
      <c r="E87" s="373">
        <v>43</v>
      </c>
      <c r="F87" s="373">
        <v>0</v>
      </c>
      <c r="G87" s="373">
        <v>0</v>
      </c>
      <c r="H87" s="364">
        <v>46</v>
      </c>
      <c r="I87" s="364">
        <v>45</v>
      </c>
      <c r="J87" s="364">
        <v>29</v>
      </c>
      <c r="K87" s="373">
        <v>29</v>
      </c>
      <c r="L87" s="373">
        <v>0</v>
      </c>
      <c r="M87" s="373">
        <v>16</v>
      </c>
      <c r="N87" s="373">
        <v>0</v>
      </c>
      <c r="O87" s="373">
        <v>1</v>
      </c>
      <c r="P87" s="373">
        <v>0</v>
      </c>
      <c r="Q87" s="373">
        <v>0</v>
      </c>
      <c r="R87" s="373">
        <v>0</v>
      </c>
      <c r="S87" s="364">
        <v>17</v>
      </c>
      <c r="T87" s="365">
        <v>0.64444444444444449</v>
      </c>
      <c r="U87" s="374" t="s">
        <v>648</v>
      </c>
    </row>
    <row r="88" spans="1:21" s="367" customFormat="1" ht="24" customHeight="1">
      <c r="A88" s="376" t="s">
        <v>649</v>
      </c>
      <c r="B88" s="371" t="s">
        <v>650</v>
      </c>
      <c r="C88" s="364">
        <v>41</v>
      </c>
      <c r="D88" s="373">
        <v>16</v>
      </c>
      <c r="E88" s="373">
        <v>25</v>
      </c>
      <c r="F88" s="373">
        <v>0</v>
      </c>
      <c r="G88" s="373">
        <v>0</v>
      </c>
      <c r="H88" s="364">
        <v>41</v>
      </c>
      <c r="I88" s="364">
        <v>33</v>
      </c>
      <c r="J88" s="364">
        <v>19</v>
      </c>
      <c r="K88" s="373">
        <v>19</v>
      </c>
      <c r="L88" s="373">
        <v>0</v>
      </c>
      <c r="M88" s="373">
        <v>14</v>
      </c>
      <c r="N88" s="373">
        <v>0</v>
      </c>
      <c r="O88" s="373">
        <v>7</v>
      </c>
      <c r="P88" s="373">
        <v>1</v>
      </c>
      <c r="Q88" s="373">
        <v>0</v>
      </c>
      <c r="R88" s="373">
        <v>0</v>
      </c>
      <c r="S88" s="364">
        <v>22</v>
      </c>
      <c r="T88" s="365">
        <v>0.5757575757575758</v>
      </c>
      <c r="U88" s="374" t="s">
        <v>651</v>
      </c>
    </row>
    <row r="89" spans="1:21" s="367" customFormat="1" ht="24" customHeight="1">
      <c r="A89" s="376"/>
      <c r="B89" s="371"/>
      <c r="C89" s="364">
        <v>0</v>
      </c>
      <c r="D89" s="373"/>
      <c r="E89" s="373"/>
      <c r="F89" s="373"/>
      <c r="G89" s="373"/>
      <c r="H89" s="364">
        <v>0</v>
      </c>
      <c r="I89" s="364">
        <v>0</v>
      </c>
      <c r="J89" s="364">
        <v>0</v>
      </c>
      <c r="K89" s="373"/>
      <c r="L89" s="373"/>
      <c r="M89" s="373"/>
      <c r="N89" s="373"/>
      <c r="O89" s="373"/>
      <c r="P89" s="373"/>
      <c r="Q89" s="373"/>
      <c r="R89" s="373"/>
      <c r="S89" s="364">
        <v>0</v>
      </c>
      <c r="T89" s="365" t="e">
        <v>#DIV/0!</v>
      </c>
      <c r="U89" s="366"/>
    </row>
    <row r="90" spans="1:21" s="367" customFormat="1" ht="24" customHeight="1">
      <c r="A90" s="375" t="s">
        <v>19</v>
      </c>
      <c r="B90" s="369" t="s">
        <v>652</v>
      </c>
      <c r="C90" s="364">
        <v>756</v>
      </c>
      <c r="D90" s="364">
        <v>358</v>
      </c>
      <c r="E90" s="364">
        <v>398</v>
      </c>
      <c r="F90" s="364">
        <v>4</v>
      </c>
      <c r="G90" s="364">
        <v>4</v>
      </c>
      <c r="H90" s="364">
        <v>748</v>
      </c>
      <c r="I90" s="364">
        <v>587</v>
      </c>
      <c r="J90" s="364">
        <v>291</v>
      </c>
      <c r="K90" s="364">
        <v>284</v>
      </c>
      <c r="L90" s="364">
        <v>7</v>
      </c>
      <c r="M90" s="364">
        <v>296</v>
      </c>
      <c r="N90" s="364">
        <v>0</v>
      </c>
      <c r="O90" s="364">
        <v>156</v>
      </c>
      <c r="P90" s="364">
        <v>5</v>
      </c>
      <c r="Q90" s="364">
        <v>0</v>
      </c>
      <c r="R90" s="364">
        <v>0</v>
      </c>
      <c r="S90" s="364">
        <v>457</v>
      </c>
      <c r="T90" s="365">
        <v>0.49574105621805792</v>
      </c>
      <c r="U90" s="366"/>
    </row>
    <row r="91" spans="1:21" s="367" customFormat="1" ht="24" customHeight="1">
      <c r="A91" s="376" t="s">
        <v>653</v>
      </c>
      <c r="B91" s="371" t="s">
        <v>654</v>
      </c>
      <c r="C91" s="364">
        <v>142</v>
      </c>
      <c r="D91" s="373">
        <v>82</v>
      </c>
      <c r="E91" s="373">
        <v>60</v>
      </c>
      <c r="F91" s="373">
        <v>0</v>
      </c>
      <c r="G91" s="373">
        <v>0</v>
      </c>
      <c r="H91" s="364">
        <v>142</v>
      </c>
      <c r="I91" s="364">
        <v>100</v>
      </c>
      <c r="J91" s="364">
        <v>54</v>
      </c>
      <c r="K91" s="373">
        <v>53</v>
      </c>
      <c r="L91" s="373">
        <v>1</v>
      </c>
      <c r="M91" s="373">
        <v>46</v>
      </c>
      <c r="N91" s="373">
        <v>0</v>
      </c>
      <c r="O91" s="373">
        <v>40</v>
      </c>
      <c r="P91" s="373">
        <v>2</v>
      </c>
      <c r="Q91" s="373">
        <v>0</v>
      </c>
      <c r="R91" s="373">
        <v>0</v>
      </c>
      <c r="S91" s="364">
        <v>88</v>
      </c>
      <c r="T91" s="365">
        <v>0.54</v>
      </c>
      <c r="U91" s="374" t="s">
        <v>655</v>
      </c>
    </row>
    <row r="92" spans="1:21" s="367" customFormat="1" ht="24" customHeight="1">
      <c r="A92" s="376" t="s">
        <v>656</v>
      </c>
      <c r="B92" s="371" t="s">
        <v>657</v>
      </c>
      <c r="C92" s="364">
        <v>187</v>
      </c>
      <c r="D92" s="373">
        <v>61</v>
      </c>
      <c r="E92" s="373">
        <v>126</v>
      </c>
      <c r="F92" s="373">
        <v>2</v>
      </c>
      <c r="G92" s="373">
        <v>3</v>
      </c>
      <c r="H92" s="364">
        <v>182</v>
      </c>
      <c r="I92" s="364">
        <v>165</v>
      </c>
      <c r="J92" s="364">
        <v>86</v>
      </c>
      <c r="K92" s="373">
        <v>84</v>
      </c>
      <c r="L92" s="373">
        <v>2</v>
      </c>
      <c r="M92" s="373">
        <v>79</v>
      </c>
      <c r="N92" s="373">
        <v>0</v>
      </c>
      <c r="O92" s="373">
        <v>17</v>
      </c>
      <c r="P92" s="373">
        <v>0</v>
      </c>
      <c r="Q92" s="373">
        <v>0</v>
      </c>
      <c r="R92" s="373">
        <v>0</v>
      </c>
      <c r="S92" s="364">
        <v>96</v>
      </c>
      <c r="T92" s="365">
        <v>0.52121212121212124</v>
      </c>
      <c r="U92" s="374" t="s">
        <v>658</v>
      </c>
    </row>
    <row r="93" spans="1:21" s="367" customFormat="1" ht="24" customHeight="1">
      <c r="A93" s="376" t="s">
        <v>659</v>
      </c>
      <c r="B93" s="371" t="s">
        <v>660</v>
      </c>
      <c r="C93" s="364">
        <v>109</v>
      </c>
      <c r="D93" s="373">
        <v>48</v>
      </c>
      <c r="E93" s="373">
        <v>61</v>
      </c>
      <c r="F93" s="373">
        <v>0</v>
      </c>
      <c r="G93" s="373">
        <v>0</v>
      </c>
      <c r="H93" s="364">
        <v>109</v>
      </c>
      <c r="I93" s="364">
        <v>93</v>
      </c>
      <c r="J93" s="364">
        <v>39</v>
      </c>
      <c r="K93" s="373">
        <v>39</v>
      </c>
      <c r="L93" s="373">
        <v>0</v>
      </c>
      <c r="M93" s="373">
        <v>54</v>
      </c>
      <c r="N93" s="373">
        <v>0</v>
      </c>
      <c r="O93" s="373">
        <v>14</v>
      </c>
      <c r="P93" s="373">
        <v>2</v>
      </c>
      <c r="Q93" s="373">
        <v>0</v>
      </c>
      <c r="R93" s="373">
        <v>0</v>
      </c>
      <c r="S93" s="364">
        <v>70</v>
      </c>
      <c r="T93" s="365">
        <v>0.41935483870967744</v>
      </c>
      <c r="U93" s="374" t="s">
        <v>661</v>
      </c>
    </row>
    <row r="94" spans="1:21" s="367" customFormat="1" ht="24" customHeight="1">
      <c r="A94" s="376" t="s">
        <v>662</v>
      </c>
      <c r="B94" s="371" t="s">
        <v>663</v>
      </c>
      <c r="C94" s="364">
        <v>128</v>
      </c>
      <c r="D94" s="373">
        <v>75</v>
      </c>
      <c r="E94" s="373">
        <v>53</v>
      </c>
      <c r="F94" s="373">
        <v>0</v>
      </c>
      <c r="G94" s="373">
        <v>0</v>
      </c>
      <c r="H94" s="364">
        <v>128</v>
      </c>
      <c r="I94" s="364">
        <v>94</v>
      </c>
      <c r="J94" s="364">
        <v>46</v>
      </c>
      <c r="K94" s="373">
        <v>43</v>
      </c>
      <c r="L94" s="373">
        <v>3</v>
      </c>
      <c r="M94" s="373">
        <v>48</v>
      </c>
      <c r="N94" s="373">
        <v>0</v>
      </c>
      <c r="O94" s="373">
        <v>33</v>
      </c>
      <c r="P94" s="373">
        <v>1</v>
      </c>
      <c r="Q94" s="373">
        <v>0</v>
      </c>
      <c r="R94" s="373">
        <v>0</v>
      </c>
      <c r="S94" s="364">
        <v>82</v>
      </c>
      <c r="T94" s="365">
        <v>0.48936170212765956</v>
      </c>
      <c r="U94" s="374" t="s">
        <v>664</v>
      </c>
    </row>
    <row r="95" spans="1:21" s="367" customFormat="1" ht="24" customHeight="1">
      <c r="A95" s="376" t="s">
        <v>665</v>
      </c>
      <c r="B95" s="371" t="s">
        <v>666</v>
      </c>
      <c r="C95" s="364">
        <v>128</v>
      </c>
      <c r="D95" s="373">
        <v>66</v>
      </c>
      <c r="E95" s="373">
        <v>62</v>
      </c>
      <c r="F95" s="373">
        <v>1</v>
      </c>
      <c r="G95" s="373">
        <v>1</v>
      </c>
      <c r="H95" s="364">
        <v>126</v>
      </c>
      <c r="I95" s="364">
        <v>89</v>
      </c>
      <c r="J95" s="364">
        <v>38</v>
      </c>
      <c r="K95" s="373">
        <v>37</v>
      </c>
      <c r="L95" s="373">
        <v>1</v>
      </c>
      <c r="M95" s="373">
        <v>51</v>
      </c>
      <c r="N95" s="373">
        <v>0</v>
      </c>
      <c r="O95" s="373">
        <v>37</v>
      </c>
      <c r="P95" s="373">
        <v>0</v>
      </c>
      <c r="Q95" s="373">
        <v>0</v>
      </c>
      <c r="R95" s="373">
        <v>0</v>
      </c>
      <c r="S95" s="364">
        <v>88</v>
      </c>
      <c r="T95" s="365">
        <v>0.42696629213483145</v>
      </c>
      <c r="U95" s="374" t="s">
        <v>667</v>
      </c>
    </row>
    <row r="96" spans="1:21" s="367" customFormat="1" ht="24" customHeight="1">
      <c r="A96" s="376" t="s">
        <v>668</v>
      </c>
      <c r="B96" s="371" t="s">
        <v>669</v>
      </c>
      <c r="C96" s="364">
        <v>62</v>
      </c>
      <c r="D96" s="373">
        <v>26</v>
      </c>
      <c r="E96" s="373">
        <v>36</v>
      </c>
      <c r="F96" s="373">
        <v>1</v>
      </c>
      <c r="G96" s="373">
        <v>0</v>
      </c>
      <c r="H96" s="364">
        <v>61</v>
      </c>
      <c r="I96" s="364">
        <v>46</v>
      </c>
      <c r="J96" s="364">
        <v>28</v>
      </c>
      <c r="K96" s="373">
        <v>28</v>
      </c>
      <c r="L96" s="373">
        <v>0</v>
      </c>
      <c r="M96" s="373">
        <v>18</v>
      </c>
      <c r="N96" s="373">
        <v>0</v>
      </c>
      <c r="O96" s="373">
        <v>15</v>
      </c>
      <c r="P96" s="373">
        <v>0</v>
      </c>
      <c r="Q96" s="373">
        <v>0</v>
      </c>
      <c r="R96" s="373">
        <v>0</v>
      </c>
      <c r="S96" s="364">
        <v>33</v>
      </c>
      <c r="T96" s="365">
        <v>0.60869565217391308</v>
      </c>
      <c r="U96" s="374" t="s">
        <v>670</v>
      </c>
    </row>
    <row r="97" spans="1:21" s="367" customFormat="1" ht="24" customHeight="1">
      <c r="A97" s="376"/>
      <c r="B97" s="371"/>
      <c r="C97" s="364">
        <v>0</v>
      </c>
      <c r="D97" s="373"/>
      <c r="E97" s="373"/>
      <c r="F97" s="373"/>
      <c r="G97" s="373"/>
      <c r="H97" s="364">
        <v>0</v>
      </c>
      <c r="I97" s="364">
        <v>0</v>
      </c>
      <c r="J97" s="364">
        <v>0</v>
      </c>
      <c r="K97" s="373"/>
      <c r="L97" s="373"/>
      <c r="M97" s="373"/>
      <c r="N97" s="373"/>
      <c r="O97" s="373"/>
      <c r="P97" s="373"/>
      <c r="Q97" s="373"/>
      <c r="R97" s="373"/>
      <c r="S97" s="364">
        <v>0</v>
      </c>
      <c r="T97" s="365" t="e">
        <v>#DIV/0!</v>
      </c>
      <c r="U97" s="366"/>
    </row>
    <row r="98" spans="1:21" s="367" customFormat="1" ht="24" customHeight="1">
      <c r="A98" s="375" t="s">
        <v>20</v>
      </c>
      <c r="B98" s="369" t="s">
        <v>671</v>
      </c>
      <c r="C98" s="364">
        <v>1306</v>
      </c>
      <c r="D98" s="364">
        <v>632</v>
      </c>
      <c r="E98" s="364">
        <v>674</v>
      </c>
      <c r="F98" s="364">
        <v>1</v>
      </c>
      <c r="G98" s="364">
        <v>0</v>
      </c>
      <c r="H98" s="364">
        <v>1305</v>
      </c>
      <c r="I98" s="364">
        <v>895</v>
      </c>
      <c r="J98" s="364">
        <v>488</v>
      </c>
      <c r="K98" s="364">
        <v>478</v>
      </c>
      <c r="L98" s="364">
        <v>10</v>
      </c>
      <c r="M98" s="364">
        <v>407</v>
      </c>
      <c r="N98" s="364">
        <v>0</v>
      </c>
      <c r="O98" s="364">
        <v>354</v>
      </c>
      <c r="P98" s="364">
        <v>9</v>
      </c>
      <c r="Q98" s="364">
        <v>0</v>
      </c>
      <c r="R98" s="364">
        <v>47</v>
      </c>
      <c r="S98" s="364">
        <v>817</v>
      </c>
      <c r="T98" s="365">
        <v>0.54525139664804467</v>
      </c>
      <c r="U98" s="366"/>
    </row>
    <row r="99" spans="1:21" s="367" customFormat="1" ht="24" customHeight="1">
      <c r="A99" s="376" t="s">
        <v>672</v>
      </c>
      <c r="B99" s="371" t="s">
        <v>673</v>
      </c>
      <c r="C99" s="364">
        <v>220</v>
      </c>
      <c r="D99" s="373">
        <v>11</v>
      </c>
      <c r="E99" s="373">
        <v>209</v>
      </c>
      <c r="F99" s="373">
        <v>0</v>
      </c>
      <c r="G99" s="373">
        <v>0</v>
      </c>
      <c r="H99" s="364">
        <v>220</v>
      </c>
      <c r="I99" s="364">
        <v>220</v>
      </c>
      <c r="J99" s="364">
        <v>204</v>
      </c>
      <c r="K99" s="373">
        <v>200</v>
      </c>
      <c r="L99" s="373">
        <v>4</v>
      </c>
      <c r="M99" s="373">
        <v>16</v>
      </c>
      <c r="N99" s="373">
        <v>0</v>
      </c>
      <c r="O99" s="373">
        <v>0</v>
      </c>
      <c r="P99" s="373">
        <v>0</v>
      </c>
      <c r="Q99" s="373">
        <v>0</v>
      </c>
      <c r="R99" s="373">
        <v>0</v>
      </c>
      <c r="S99" s="364">
        <v>16</v>
      </c>
      <c r="T99" s="365">
        <v>0.92727272727272725</v>
      </c>
      <c r="U99" s="374" t="s">
        <v>674</v>
      </c>
    </row>
    <row r="100" spans="1:21" s="367" customFormat="1" ht="24" customHeight="1">
      <c r="A100" s="376" t="s">
        <v>675</v>
      </c>
      <c r="B100" s="371" t="s">
        <v>676</v>
      </c>
      <c r="C100" s="364">
        <v>167</v>
      </c>
      <c r="D100" s="373">
        <v>128</v>
      </c>
      <c r="E100" s="373">
        <v>39</v>
      </c>
      <c r="F100" s="373">
        <v>0</v>
      </c>
      <c r="G100" s="373">
        <v>0</v>
      </c>
      <c r="H100" s="364">
        <v>167</v>
      </c>
      <c r="I100" s="364">
        <v>112</v>
      </c>
      <c r="J100" s="364">
        <v>21</v>
      </c>
      <c r="K100" s="373">
        <v>21</v>
      </c>
      <c r="L100" s="373">
        <v>0</v>
      </c>
      <c r="M100" s="373">
        <v>91</v>
      </c>
      <c r="N100" s="373">
        <v>0</v>
      </c>
      <c r="O100" s="373">
        <v>47</v>
      </c>
      <c r="P100" s="373">
        <v>0</v>
      </c>
      <c r="Q100" s="373">
        <v>0</v>
      </c>
      <c r="R100" s="373">
        <v>8</v>
      </c>
      <c r="S100" s="364">
        <v>146</v>
      </c>
      <c r="T100" s="365">
        <v>0.1875</v>
      </c>
      <c r="U100" s="374" t="s">
        <v>677</v>
      </c>
    </row>
    <row r="101" spans="1:21" s="367" customFormat="1" ht="24" customHeight="1">
      <c r="A101" s="376" t="s">
        <v>678</v>
      </c>
      <c r="B101" s="371" t="s">
        <v>679</v>
      </c>
      <c r="C101" s="364">
        <v>121</v>
      </c>
      <c r="D101" s="373">
        <v>10</v>
      </c>
      <c r="E101" s="373">
        <v>111</v>
      </c>
      <c r="F101" s="373">
        <v>1</v>
      </c>
      <c r="G101" s="373">
        <v>0</v>
      </c>
      <c r="H101" s="364">
        <v>120</v>
      </c>
      <c r="I101" s="364">
        <v>109</v>
      </c>
      <c r="J101" s="364">
        <v>67</v>
      </c>
      <c r="K101" s="373">
        <v>66</v>
      </c>
      <c r="L101" s="373">
        <v>1</v>
      </c>
      <c r="M101" s="373">
        <v>42</v>
      </c>
      <c r="N101" s="373">
        <v>0</v>
      </c>
      <c r="O101" s="373">
        <v>11</v>
      </c>
      <c r="P101" s="373">
        <v>0</v>
      </c>
      <c r="Q101" s="373">
        <v>0</v>
      </c>
      <c r="R101" s="373">
        <v>0</v>
      </c>
      <c r="S101" s="364">
        <v>53</v>
      </c>
      <c r="T101" s="365">
        <v>0.61467889908256879</v>
      </c>
      <c r="U101" s="374" t="s">
        <v>680</v>
      </c>
    </row>
    <row r="102" spans="1:21" s="367" customFormat="1" ht="24" customHeight="1">
      <c r="A102" s="376" t="s">
        <v>681</v>
      </c>
      <c r="B102" s="371" t="s">
        <v>682</v>
      </c>
      <c r="C102" s="364">
        <v>176</v>
      </c>
      <c r="D102" s="373">
        <v>115</v>
      </c>
      <c r="E102" s="373">
        <v>61</v>
      </c>
      <c r="F102" s="373">
        <v>0</v>
      </c>
      <c r="G102" s="373">
        <v>0</v>
      </c>
      <c r="H102" s="364">
        <v>176</v>
      </c>
      <c r="I102" s="364">
        <v>87</v>
      </c>
      <c r="J102" s="364">
        <v>50</v>
      </c>
      <c r="K102" s="373">
        <v>47</v>
      </c>
      <c r="L102" s="373">
        <v>3</v>
      </c>
      <c r="M102" s="373">
        <v>37</v>
      </c>
      <c r="N102" s="373">
        <v>0</v>
      </c>
      <c r="O102" s="373">
        <v>89</v>
      </c>
      <c r="P102" s="373">
        <v>0</v>
      </c>
      <c r="Q102" s="373">
        <v>0</v>
      </c>
      <c r="R102" s="373">
        <v>0</v>
      </c>
      <c r="S102" s="364">
        <v>126</v>
      </c>
      <c r="T102" s="365">
        <v>0.57471264367816088</v>
      </c>
      <c r="U102" s="374" t="s">
        <v>683</v>
      </c>
    </row>
    <row r="103" spans="1:21" s="367" customFormat="1" ht="24" customHeight="1">
      <c r="A103" s="376" t="s">
        <v>684</v>
      </c>
      <c r="B103" s="371" t="s">
        <v>685</v>
      </c>
      <c r="C103" s="364">
        <v>98</v>
      </c>
      <c r="D103" s="373">
        <v>45</v>
      </c>
      <c r="E103" s="373">
        <v>53</v>
      </c>
      <c r="F103" s="373">
        <v>0</v>
      </c>
      <c r="G103" s="373">
        <v>0</v>
      </c>
      <c r="H103" s="364">
        <v>98</v>
      </c>
      <c r="I103" s="364">
        <v>68</v>
      </c>
      <c r="J103" s="364">
        <v>23</v>
      </c>
      <c r="K103" s="373">
        <v>23</v>
      </c>
      <c r="L103" s="373">
        <v>0</v>
      </c>
      <c r="M103" s="373">
        <v>45</v>
      </c>
      <c r="N103" s="373">
        <v>0</v>
      </c>
      <c r="O103" s="373">
        <v>22</v>
      </c>
      <c r="P103" s="373">
        <v>2</v>
      </c>
      <c r="Q103" s="373">
        <v>0</v>
      </c>
      <c r="R103" s="373">
        <v>6</v>
      </c>
      <c r="S103" s="364">
        <v>75</v>
      </c>
      <c r="T103" s="365">
        <v>0.33823529411764708</v>
      </c>
      <c r="U103" s="374" t="s">
        <v>686</v>
      </c>
    </row>
    <row r="104" spans="1:21" s="367" customFormat="1" ht="24" customHeight="1">
      <c r="A104" s="376" t="s">
        <v>687</v>
      </c>
      <c r="B104" s="371" t="s">
        <v>688</v>
      </c>
      <c r="C104" s="364">
        <v>152</v>
      </c>
      <c r="D104" s="373">
        <v>93</v>
      </c>
      <c r="E104" s="373">
        <v>59</v>
      </c>
      <c r="F104" s="373">
        <v>0</v>
      </c>
      <c r="G104" s="373">
        <v>0</v>
      </c>
      <c r="H104" s="364">
        <v>152</v>
      </c>
      <c r="I104" s="364">
        <v>98</v>
      </c>
      <c r="J104" s="364">
        <v>50</v>
      </c>
      <c r="K104" s="373">
        <v>49</v>
      </c>
      <c r="L104" s="373">
        <v>1</v>
      </c>
      <c r="M104" s="373">
        <v>48</v>
      </c>
      <c r="N104" s="373">
        <v>0</v>
      </c>
      <c r="O104" s="373">
        <v>32</v>
      </c>
      <c r="P104" s="373">
        <v>6</v>
      </c>
      <c r="Q104" s="373">
        <v>0</v>
      </c>
      <c r="R104" s="373">
        <v>16</v>
      </c>
      <c r="S104" s="364">
        <v>102</v>
      </c>
      <c r="T104" s="365">
        <v>0.51020408163265307</v>
      </c>
      <c r="U104" s="374" t="s">
        <v>689</v>
      </c>
    </row>
    <row r="105" spans="1:21" s="367" customFormat="1" ht="24" customHeight="1">
      <c r="A105" s="376" t="s">
        <v>690</v>
      </c>
      <c r="B105" s="371" t="s">
        <v>691</v>
      </c>
      <c r="C105" s="364">
        <v>149</v>
      </c>
      <c r="D105" s="373">
        <v>83</v>
      </c>
      <c r="E105" s="373">
        <v>66</v>
      </c>
      <c r="F105" s="373">
        <v>0</v>
      </c>
      <c r="G105" s="373">
        <v>0</v>
      </c>
      <c r="H105" s="364">
        <v>149</v>
      </c>
      <c r="I105" s="364">
        <v>90</v>
      </c>
      <c r="J105" s="364">
        <v>41</v>
      </c>
      <c r="K105" s="373">
        <v>40</v>
      </c>
      <c r="L105" s="373">
        <v>1</v>
      </c>
      <c r="M105" s="373">
        <v>49</v>
      </c>
      <c r="N105" s="373">
        <v>0</v>
      </c>
      <c r="O105" s="373">
        <v>47</v>
      </c>
      <c r="P105" s="373">
        <v>1</v>
      </c>
      <c r="Q105" s="373">
        <v>0</v>
      </c>
      <c r="R105" s="373">
        <v>11</v>
      </c>
      <c r="S105" s="364">
        <v>108</v>
      </c>
      <c r="T105" s="365">
        <v>0.45555555555555555</v>
      </c>
      <c r="U105" s="374" t="s">
        <v>692</v>
      </c>
    </row>
    <row r="106" spans="1:21" s="367" customFormat="1" ht="24" customHeight="1">
      <c r="A106" s="376" t="s">
        <v>693</v>
      </c>
      <c r="B106" s="371" t="s">
        <v>694</v>
      </c>
      <c r="C106" s="364">
        <v>223</v>
      </c>
      <c r="D106" s="373">
        <v>147</v>
      </c>
      <c r="E106" s="373">
        <v>76</v>
      </c>
      <c r="F106" s="373">
        <v>0</v>
      </c>
      <c r="G106" s="373">
        <v>0</v>
      </c>
      <c r="H106" s="364">
        <v>223</v>
      </c>
      <c r="I106" s="364">
        <v>111</v>
      </c>
      <c r="J106" s="364">
        <v>32</v>
      </c>
      <c r="K106" s="373">
        <v>32</v>
      </c>
      <c r="L106" s="373">
        <v>0</v>
      </c>
      <c r="M106" s="373">
        <v>79</v>
      </c>
      <c r="N106" s="373">
        <v>0</v>
      </c>
      <c r="O106" s="373">
        <v>106</v>
      </c>
      <c r="P106" s="373">
        <v>0</v>
      </c>
      <c r="Q106" s="373">
        <v>0</v>
      </c>
      <c r="R106" s="373">
        <v>6</v>
      </c>
      <c r="S106" s="364">
        <v>191</v>
      </c>
      <c r="T106" s="365">
        <v>0.28828828828828829</v>
      </c>
      <c r="U106" s="374" t="s">
        <v>695</v>
      </c>
    </row>
    <row r="107" spans="1:21" s="367" customFormat="1" ht="20.25" customHeight="1">
      <c r="A107" s="376"/>
      <c r="B107" s="371"/>
      <c r="C107" s="364">
        <v>0</v>
      </c>
      <c r="D107" s="373"/>
      <c r="E107" s="373"/>
      <c r="F107" s="373"/>
      <c r="G107" s="373"/>
      <c r="H107" s="364">
        <v>0</v>
      </c>
      <c r="I107" s="364">
        <v>0</v>
      </c>
      <c r="J107" s="364">
        <v>0</v>
      </c>
      <c r="K107" s="373"/>
      <c r="L107" s="373"/>
      <c r="M107" s="373"/>
      <c r="N107" s="373"/>
      <c r="O107" s="373"/>
      <c r="P107" s="373"/>
      <c r="Q107" s="373"/>
      <c r="R107" s="373"/>
      <c r="S107" s="364">
        <v>0</v>
      </c>
      <c r="T107" s="365" t="e">
        <v>#DIV/0!</v>
      </c>
      <c r="U107" s="366"/>
    </row>
    <row r="108" spans="1:21" s="367" customFormat="1" ht="24" customHeight="1">
      <c r="A108" s="375" t="s">
        <v>21</v>
      </c>
      <c r="B108" s="369" t="s">
        <v>696</v>
      </c>
      <c r="C108" s="364">
        <v>997</v>
      </c>
      <c r="D108" s="364">
        <v>625</v>
      </c>
      <c r="E108" s="364">
        <v>372</v>
      </c>
      <c r="F108" s="364">
        <v>3</v>
      </c>
      <c r="G108" s="364">
        <v>1</v>
      </c>
      <c r="H108" s="364">
        <v>993</v>
      </c>
      <c r="I108" s="364">
        <v>669</v>
      </c>
      <c r="J108" s="364">
        <v>304</v>
      </c>
      <c r="K108" s="364">
        <v>297</v>
      </c>
      <c r="L108" s="364">
        <v>7</v>
      </c>
      <c r="M108" s="364">
        <v>364</v>
      </c>
      <c r="N108" s="364">
        <v>1</v>
      </c>
      <c r="O108" s="364">
        <v>300</v>
      </c>
      <c r="P108" s="364">
        <v>2</v>
      </c>
      <c r="Q108" s="364">
        <v>0</v>
      </c>
      <c r="R108" s="364">
        <v>22</v>
      </c>
      <c r="S108" s="364">
        <v>689</v>
      </c>
      <c r="T108" s="365">
        <v>0.45440956651718983</v>
      </c>
      <c r="U108" s="366"/>
    </row>
    <row r="109" spans="1:21" s="367" customFormat="1" ht="24" customHeight="1">
      <c r="A109" s="376" t="s">
        <v>697</v>
      </c>
      <c r="B109" s="371" t="s">
        <v>698</v>
      </c>
      <c r="C109" s="364">
        <v>102</v>
      </c>
      <c r="D109" s="373">
        <v>60</v>
      </c>
      <c r="E109" s="373">
        <v>42</v>
      </c>
      <c r="F109" s="373">
        <v>1</v>
      </c>
      <c r="G109" s="373">
        <v>0</v>
      </c>
      <c r="H109" s="364">
        <v>101</v>
      </c>
      <c r="I109" s="364">
        <v>78</v>
      </c>
      <c r="J109" s="364">
        <v>50</v>
      </c>
      <c r="K109" s="373">
        <v>48</v>
      </c>
      <c r="L109" s="373">
        <v>2</v>
      </c>
      <c r="M109" s="373">
        <v>28</v>
      </c>
      <c r="N109" s="373">
        <v>0</v>
      </c>
      <c r="O109" s="373">
        <v>22</v>
      </c>
      <c r="P109" s="373">
        <v>0</v>
      </c>
      <c r="Q109" s="373">
        <v>0</v>
      </c>
      <c r="R109" s="373">
        <v>1</v>
      </c>
      <c r="S109" s="364">
        <v>51</v>
      </c>
      <c r="T109" s="365">
        <v>0.64102564102564108</v>
      </c>
      <c r="U109" s="374" t="s">
        <v>699</v>
      </c>
    </row>
    <row r="110" spans="1:21" s="367" customFormat="1" ht="24" customHeight="1">
      <c r="A110" s="376" t="s">
        <v>700</v>
      </c>
      <c r="B110" s="371" t="s">
        <v>701</v>
      </c>
      <c r="C110" s="364">
        <v>109</v>
      </c>
      <c r="D110" s="373">
        <v>51</v>
      </c>
      <c r="E110" s="373">
        <v>58</v>
      </c>
      <c r="F110" s="373">
        <v>1</v>
      </c>
      <c r="G110" s="373">
        <v>0</v>
      </c>
      <c r="H110" s="364">
        <v>108</v>
      </c>
      <c r="I110" s="364">
        <v>86</v>
      </c>
      <c r="J110" s="364">
        <v>43</v>
      </c>
      <c r="K110" s="373">
        <v>43</v>
      </c>
      <c r="L110" s="373">
        <v>0</v>
      </c>
      <c r="M110" s="373">
        <v>43</v>
      </c>
      <c r="N110" s="373">
        <v>0</v>
      </c>
      <c r="O110" s="373">
        <v>21</v>
      </c>
      <c r="P110" s="373">
        <v>1</v>
      </c>
      <c r="Q110" s="373">
        <v>0</v>
      </c>
      <c r="R110" s="373">
        <v>0</v>
      </c>
      <c r="S110" s="364">
        <v>65</v>
      </c>
      <c r="T110" s="365">
        <v>0.5</v>
      </c>
      <c r="U110" s="374" t="s">
        <v>702</v>
      </c>
    </row>
    <row r="111" spans="1:21" s="367" customFormat="1" ht="24" customHeight="1">
      <c r="A111" s="376" t="s">
        <v>703</v>
      </c>
      <c r="B111" s="371" t="s">
        <v>704</v>
      </c>
      <c r="C111" s="364">
        <v>215</v>
      </c>
      <c r="D111" s="373">
        <v>142</v>
      </c>
      <c r="E111" s="373">
        <v>73</v>
      </c>
      <c r="F111" s="373">
        <v>0</v>
      </c>
      <c r="G111" s="373">
        <v>0</v>
      </c>
      <c r="H111" s="364">
        <v>215</v>
      </c>
      <c r="I111" s="364">
        <v>141</v>
      </c>
      <c r="J111" s="364">
        <v>63</v>
      </c>
      <c r="K111" s="373">
        <v>62</v>
      </c>
      <c r="L111" s="373">
        <v>1</v>
      </c>
      <c r="M111" s="373">
        <v>78</v>
      </c>
      <c r="N111" s="373">
        <v>0</v>
      </c>
      <c r="O111" s="373">
        <v>70</v>
      </c>
      <c r="P111" s="373">
        <v>0</v>
      </c>
      <c r="Q111" s="373">
        <v>0</v>
      </c>
      <c r="R111" s="373">
        <v>4</v>
      </c>
      <c r="S111" s="364">
        <v>152</v>
      </c>
      <c r="T111" s="365">
        <v>0.44680851063829785</v>
      </c>
      <c r="U111" s="374" t="s">
        <v>705</v>
      </c>
    </row>
    <row r="112" spans="1:21" s="367" customFormat="1" ht="24" customHeight="1">
      <c r="A112" s="376" t="s">
        <v>706</v>
      </c>
      <c r="B112" s="371" t="s">
        <v>707</v>
      </c>
      <c r="C112" s="364">
        <v>171</v>
      </c>
      <c r="D112" s="373">
        <v>125</v>
      </c>
      <c r="E112" s="373">
        <v>46</v>
      </c>
      <c r="F112" s="373">
        <v>0</v>
      </c>
      <c r="G112" s="373">
        <v>0</v>
      </c>
      <c r="H112" s="364">
        <v>171</v>
      </c>
      <c r="I112" s="364">
        <v>104</v>
      </c>
      <c r="J112" s="364">
        <v>43</v>
      </c>
      <c r="K112" s="373">
        <v>41</v>
      </c>
      <c r="L112" s="373">
        <v>2</v>
      </c>
      <c r="M112" s="373">
        <v>61</v>
      </c>
      <c r="N112" s="373">
        <v>0</v>
      </c>
      <c r="O112" s="373">
        <v>67</v>
      </c>
      <c r="P112" s="373">
        <v>0</v>
      </c>
      <c r="Q112" s="373">
        <v>0</v>
      </c>
      <c r="R112" s="373">
        <v>0</v>
      </c>
      <c r="S112" s="364">
        <v>128</v>
      </c>
      <c r="T112" s="365">
        <v>0.41346153846153844</v>
      </c>
      <c r="U112" s="374" t="s">
        <v>708</v>
      </c>
    </row>
    <row r="113" spans="1:21" s="367" customFormat="1" ht="24" customHeight="1">
      <c r="A113" s="376" t="s">
        <v>709</v>
      </c>
      <c r="B113" s="371" t="s">
        <v>710</v>
      </c>
      <c r="C113" s="364">
        <v>159</v>
      </c>
      <c r="D113" s="373">
        <v>99</v>
      </c>
      <c r="E113" s="373">
        <v>60</v>
      </c>
      <c r="F113" s="373">
        <v>0</v>
      </c>
      <c r="G113" s="373">
        <v>1</v>
      </c>
      <c r="H113" s="364">
        <v>158</v>
      </c>
      <c r="I113" s="364">
        <v>97</v>
      </c>
      <c r="J113" s="364">
        <v>44</v>
      </c>
      <c r="K113" s="373">
        <v>44</v>
      </c>
      <c r="L113" s="373">
        <v>0</v>
      </c>
      <c r="M113" s="373">
        <v>52</v>
      </c>
      <c r="N113" s="373">
        <v>1</v>
      </c>
      <c r="O113" s="373">
        <v>61</v>
      </c>
      <c r="P113" s="373">
        <v>0</v>
      </c>
      <c r="Q113" s="373">
        <v>0</v>
      </c>
      <c r="R113" s="373">
        <v>0</v>
      </c>
      <c r="S113" s="364">
        <v>114</v>
      </c>
      <c r="T113" s="365">
        <v>0.45360824742268041</v>
      </c>
      <c r="U113" s="374" t="s">
        <v>711</v>
      </c>
    </row>
    <row r="114" spans="1:21" s="367" customFormat="1" ht="24" customHeight="1">
      <c r="A114" s="376" t="s">
        <v>712</v>
      </c>
      <c r="B114" s="371" t="s">
        <v>713</v>
      </c>
      <c r="C114" s="364">
        <v>87</v>
      </c>
      <c r="D114" s="373">
        <v>59</v>
      </c>
      <c r="E114" s="373">
        <v>28</v>
      </c>
      <c r="F114" s="373">
        <v>0</v>
      </c>
      <c r="G114" s="373">
        <v>0</v>
      </c>
      <c r="H114" s="364">
        <v>87</v>
      </c>
      <c r="I114" s="364">
        <v>59</v>
      </c>
      <c r="J114" s="364">
        <v>23</v>
      </c>
      <c r="K114" s="373">
        <v>21</v>
      </c>
      <c r="L114" s="373">
        <v>2</v>
      </c>
      <c r="M114" s="373">
        <v>36</v>
      </c>
      <c r="N114" s="373">
        <v>0</v>
      </c>
      <c r="O114" s="373">
        <v>12</v>
      </c>
      <c r="P114" s="373">
        <v>0</v>
      </c>
      <c r="Q114" s="373">
        <v>0</v>
      </c>
      <c r="R114" s="373">
        <v>16</v>
      </c>
      <c r="S114" s="364">
        <v>64</v>
      </c>
      <c r="T114" s="365">
        <v>0.38983050847457629</v>
      </c>
      <c r="U114" s="374" t="s">
        <v>714</v>
      </c>
    </row>
    <row r="115" spans="1:21" s="367" customFormat="1" ht="24" customHeight="1">
      <c r="A115" s="376"/>
      <c r="B115" s="371" t="s">
        <v>715</v>
      </c>
      <c r="C115" s="364">
        <v>123</v>
      </c>
      <c r="D115" s="373">
        <v>76</v>
      </c>
      <c r="E115" s="373">
        <v>47</v>
      </c>
      <c r="F115" s="373">
        <v>1</v>
      </c>
      <c r="G115" s="373">
        <v>0</v>
      </c>
      <c r="H115" s="364">
        <v>122</v>
      </c>
      <c r="I115" s="364">
        <v>73</v>
      </c>
      <c r="J115" s="364">
        <v>33</v>
      </c>
      <c r="K115" s="373">
        <v>33</v>
      </c>
      <c r="L115" s="373">
        <v>0</v>
      </c>
      <c r="M115" s="373">
        <v>40</v>
      </c>
      <c r="N115" s="373">
        <v>0</v>
      </c>
      <c r="O115" s="373">
        <v>47</v>
      </c>
      <c r="P115" s="373">
        <v>1</v>
      </c>
      <c r="Q115" s="373">
        <v>0</v>
      </c>
      <c r="R115" s="373">
        <v>1</v>
      </c>
      <c r="S115" s="364">
        <v>89</v>
      </c>
      <c r="T115" s="365">
        <v>0.45205479452054792</v>
      </c>
      <c r="U115" s="374" t="s">
        <v>716</v>
      </c>
    </row>
    <row r="116" spans="1:21" s="367" customFormat="1" ht="24" customHeight="1">
      <c r="A116" s="376" t="s">
        <v>717</v>
      </c>
      <c r="B116" s="371" t="s">
        <v>718</v>
      </c>
      <c r="C116" s="364">
        <v>31</v>
      </c>
      <c r="D116" s="373">
        <v>13</v>
      </c>
      <c r="E116" s="373">
        <v>18</v>
      </c>
      <c r="F116" s="373">
        <v>0</v>
      </c>
      <c r="G116" s="373">
        <v>0</v>
      </c>
      <c r="H116" s="364">
        <v>31</v>
      </c>
      <c r="I116" s="364">
        <v>31</v>
      </c>
      <c r="J116" s="364">
        <v>5</v>
      </c>
      <c r="K116" s="373">
        <v>5</v>
      </c>
      <c r="L116" s="373">
        <v>0</v>
      </c>
      <c r="M116" s="373">
        <v>26</v>
      </c>
      <c r="N116" s="373">
        <v>0</v>
      </c>
      <c r="O116" s="373">
        <v>0</v>
      </c>
      <c r="P116" s="373">
        <v>0</v>
      </c>
      <c r="Q116" s="373">
        <v>0</v>
      </c>
      <c r="R116" s="373">
        <v>0</v>
      </c>
      <c r="S116" s="364">
        <v>26</v>
      </c>
      <c r="T116" s="365">
        <v>0.16129032258064516</v>
      </c>
      <c r="U116" s="374" t="s">
        <v>719</v>
      </c>
    </row>
    <row r="117" spans="1:21" s="367" customFormat="1" ht="24" customHeight="1">
      <c r="A117" s="376"/>
      <c r="B117" s="371"/>
      <c r="C117" s="364"/>
      <c r="D117" s="373"/>
      <c r="E117" s="373"/>
      <c r="F117" s="373"/>
      <c r="G117" s="373"/>
      <c r="H117" s="364"/>
      <c r="I117" s="364"/>
      <c r="J117" s="364"/>
      <c r="K117" s="373"/>
      <c r="L117" s="373"/>
      <c r="M117" s="373"/>
      <c r="N117" s="373"/>
      <c r="O117" s="373"/>
      <c r="P117" s="373"/>
      <c r="Q117" s="373"/>
      <c r="R117" s="373"/>
      <c r="S117" s="364">
        <v>0</v>
      </c>
      <c r="T117" s="365" t="e">
        <v>#DIV/0!</v>
      </c>
      <c r="U117" s="366"/>
    </row>
    <row r="118" spans="1:21" s="367" customFormat="1" ht="24" customHeight="1">
      <c r="A118" s="375" t="s">
        <v>22</v>
      </c>
      <c r="B118" s="369" t="s">
        <v>720</v>
      </c>
      <c r="C118" s="364">
        <v>880</v>
      </c>
      <c r="D118" s="364">
        <v>608</v>
      </c>
      <c r="E118" s="364">
        <v>272</v>
      </c>
      <c r="F118" s="364">
        <v>1</v>
      </c>
      <c r="G118" s="364">
        <v>3</v>
      </c>
      <c r="H118" s="364">
        <v>876</v>
      </c>
      <c r="I118" s="364">
        <v>631</v>
      </c>
      <c r="J118" s="364">
        <v>187</v>
      </c>
      <c r="K118" s="364">
        <v>185</v>
      </c>
      <c r="L118" s="364">
        <v>2</v>
      </c>
      <c r="M118" s="364">
        <v>444</v>
      </c>
      <c r="N118" s="364">
        <v>0</v>
      </c>
      <c r="O118" s="364">
        <v>225</v>
      </c>
      <c r="P118" s="364">
        <v>19</v>
      </c>
      <c r="Q118" s="364">
        <v>0</v>
      </c>
      <c r="R118" s="364">
        <v>1</v>
      </c>
      <c r="S118" s="364">
        <v>689</v>
      </c>
      <c r="T118" s="365">
        <v>0.29635499207606975</v>
      </c>
      <c r="U118" s="366"/>
    </row>
    <row r="119" spans="1:21" s="367" customFormat="1" ht="24" customHeight="1">
      <c r="A119" s="376" t="s">
        <v>721</v>
      </c>
      <c r="B119" s="371" t="s">
        <v>722</v>
      </c>
      <c r="C119" s="364">
        <v>141</v>
      </c>
      <c r="D119" s="373">
        <v>118</v>
      </c>
      <c r="E119" s="373">
        <v>23</v>
      </c>
      <c r="F119" s="373">
        <v>0</v>
      </c>
      <c r="G119" s="373">
        <v>0</v>
      </c>
      <c r="H119" s="364">
        <v>141</v>
      </c>
      <c r="I119" s="364">
        <v>103</v>
      </c>
      <c r="J119" s="364">
        <v>16</v>
      </c>
      <c r="K119" s="373">
        <v>16</v>
      </c>
      <c r="L119" s="373">
        <v>0</v>
      </c>
      <c r="M119" s="373">
        <v>87</v>
      </c>
      <c r="N119" s="373">
        <v>0</v>
      </c>
      <c r="O119" s="373">
        <v>35</v>
      </c>
      <c r="P119" s="373">
        <v>3</v>
      </c>
      <c r="Q119" s="373">
        <v>0</v>
      </c>
      <c r="R119" s="373">
        <v>0</v>
      </c>
      <c r="S119" s="364">
        <v>125</v>
      </c>
      <c r="T119" s="365">
        <v>0.1553398058252427</v>
      </c>
      <c r="U119" s="374" t="s">
        <v>723</v>
      </c>
    </row>
    <row r="120" spans="1:21" s="367" customFormat="1" ht="24" customHeight="1">
      <c r="A120" s="376" t="s">
        <v>724</v>
      </c>
      <c r="B120" s="371" t="s">
        <v>725</v>
      </c>
      <c r="C120" s="364">
        <v>69</v>
      </c>
      <c r="D120" s="373">
        <v>45</v>
      </c>
      <c r="E120" s="373">
        <v>24</v>
      </c>
      <c r="F120" s="373">
        <v>0</v>
      </c>
      <c r="G120" s="373">
        <v>1</v>
      </c>
      <c r="H120" s="364">
        <v>68</v>
      </c>
      <c r="I120" s="364">
        <v>51</v>
      </c>
      <c r="J120" s="364">
        <v>15</v>
      </c>
      <c r="K120" s="373">
        <v>14</v>
      </c>
      <c r="L120" s="373">
        <v>1</v>
      </c>
      <c r="M120" s="373">
        <v>36</v>
      </c>
      <c r="N120" s="373">
        <v>0</v>
      </c>
      <c r="O120" s="373">
        <v>17</v>
      </c>
      <c r="P120" s="373">
        <v>0</v>
      </c>
      <c r="Q120" s="373">
        <v>0</v>
      </c>
      <c r="R120" s="373">
        <v>0</v>
      </c>
      <c r="S120" s="364">
        <v>53</v>
      </c>
      <c r="T120" s="365">
        <v>0.29411764705882354</v>
      </c>
      <c r="U120" s="374" t="s">
        <v>726</v>
      </c>
    </row>
    <row r="121" spans="1:21" s="367" customFormat="1" ht="24" customHeight="1">
      <c r="A121" s="376" t="s">
        <v>727</v>
      </c>
      <c r="B121" s="371" t="s">
        <v>728</v>
      </c>
      <c r="C121" s="364">
        <v>173</v>
      </c>
      <c r="D121" s="373">
        <v>125</v>
      </c>
      <c r="E121" s="373">
        <v>48</v>
      </c>
      <c r="F121" s="373">
        <v>0</v>
      </c>
      <c r="G121" s="373">
        <v>0</v>
      </c>
      <c r="H121" s="364">
        <v>173</v>
      </c>
      <c r="I121" s="364">
        <v>114</v>
      </c>
      <c r="J121" s="364">
        <v>42</v>
      </c>
      <c r="K121" s="373">
        <v>42</v>
      </c>
      <c r="L121" s="373">
        <v>0</v>
      </c>
      <c r="M121" s="373">
        <v>72</v>
      </c>
      <c r="N121" s="373">
        <v>0</v>
      </c>
      <c r="O121" s="373">
        <v>57</v>
      </c>
      <c r="P121" s="373">
        <v>1</v>
      </c>
      <c r="Q121" s="373">
        <v>0</v>
      </c>
      <c r="R121" s="373">
        <v>1</v>
      </c>
      <c r="S121" s="364">
        <v>131</v>
      </c>
      <c r="T121" s="365">
        <v>0.36842105263157893</v>
      </c>
      <c r="U121" s="374" t="s">
        <v>729</v>
      </c>
    </row>
    <row r="122" spans="1:21" s="367" customFormat="1" ht="24" customHeight="1">
      <c r="A122" s="376" t="s">
        <v>730</v>
      </c>
      <c r="B122" s="371" t="s">
        <v>731</v>
      </c>
      <c r="C122" s="364">
        <v>100</v>
      </c>
      <c r="D122" s="373">
        <v>41</v>
      </c>
      <c r="E122" s="373">
        <v>59</v>
      </c>
      <c r="F122" s="373">
        <v>1</v>
      </c>
      <c r="G122" s="373">
        <v>2</v>
      </c>
      <c r="H122" s="364">
        <v>97</v>
      </c>
      <c r="I122" s="364">
        <v>88</v>
      </c>
      <c r="J122" s="364">
        <v>47</v>
      </c>
      <c r="K122" s="373">
        <v>47</v>
      </c>
      <c r="L122" s="373">
        <v>0</v>
      </c>
      <c r="M122" s="373">
        <v>41</v>
      </c>
      <c r="N122" s="373">
        <v>0</v>
      </c>
      <c r="O122" s="373">
        <v>9</v>
      </c>
      <c r="P122" s="373">
        <v>0</v>
      </c>
      <c r="Q122" s="373">
        <v>0</v>
      </c>
      <c r="R122" s="373">
        <v>0</v>
      </c>
      <c r="S122" s="364">
        <v>50</v>
      </c>
      <c r="T122" s="365">
        <v>0.53409090909090906</v>
      </c>
      <c r="U122" s="374" t="s">
        <v>732</v>
      </c>
    </row>
    <row r="123" spans="1:21" s="367" customFormat="1" ht="24" customHeight="1">
      <c r="A123" s="376" t="s">
        <v>733</v>
      </c>
      <c r="B123" s="371" t="s">
        <v>734</v>
      </c>
      <c r="C123" s="364">
        <v>225</v>
      </c>
      <c r="D123" s="373">
        <v>151</v>
      </c>
      <c r="E123" s="373">
        <v>74</v>
      </c>
      <c r="F123" s="373">
        <v>0</v>
      </c>
      <c r="G123" s="373">
        <v>0</v>
      </c>
      <c r="H123" s="364">
        <v>225</v>
      </c>
      <c r="I123" s="364">
        <v>176</v>
      </c>
      <c r="J123" s="364">
        <v>58</v>
      </c>
      <c r="K123" s="373">
        <v>58</v>
      </c>
      <c r="L123" s="373">
        <v>0</v>
      </c>
      <c r="M123" s="373">
        <v>118</v>
      </c>
      <c r="N123" s="373">
        <v>0</v>
      </c>
      <c r="O123" s="373">
        <v>36</v>
      </c>
      <c r="P123" s="373">
        <v>13</v>
      </c>
      <c r="Q123" s="373">
        <v>0</v>
      </c>
      <c r="R123" s="373">
        <v>0</v>
      </c>
      <c r="S123" s="364">
        <v>167</v>
      </c>
      <c r="T123" s="365">
        <v>0.32954545454545453</v>
      </c>
      <c r="U123" s="374" t="s">
        <v>735</v>
      </c>
    </row>
    <row r="124" spans="1:21" s="367" customFormat="1" ht="24" customHeight="1">
      <c r="A124" s="376" t="s">
        <v>736</v>
      </c>
      <c r="B124" s="371" t="s">
        <v>737</v>
      </c>
      <c r="C124" s="364">
        <v>172</v>
      </c>
      <c r="D124" s="373">
        <v>128</v>
      </c>
      <c r="E124" s="373">
        <v>44</v>
      </c>
      <c r="F124" s="373">
        <v>0</v>
      </c>
      <c r="G124" s="373">
        <v>0</v>
      </c>
      <c r="H124" s="364">
        <v>172</v>
      </c>
      <c r="I124" s="364">
        <v>99</v>
      </c>
      <c r="J124" s="364">
        <v>9</v>
      </c>
      <c r="K124" s="373">
        <v>8</v>
      </c>
      <c r="L124" s="373">
        <v>1</v>
      </c>
      <c r="M124" s="373">
        <v>90</v>
      </c>
      <c r="N124" s="373">
        <v>0</v>
      </c>
      <c r="O124" s="373">
        <v>71</v>
      </c>
      <c r="P124" s="373">
        <v>2</v>
      </c>
      <c r="Q124" s="373">
        <v>0</v>
      </c>
      <c r="R124" s="373">
        <v>0</v>
      </c>
      <c r="S124" s="364">
        <v>163</v>
      </c>
      <c r="T124" s="365">
        <v>9.0909090909090912E-2</v>
      </c>
      <c r="U124" s="374" t="s">
        <v>738</v>
      </c>
    </row>
    <row r="125" spans="1:21" s="367" customFormat="1" ht="24" customHeight="1">
      <c r="A125" s="376" t="s">
        <v>739</v>
      </c>
      <c r="B125" s="371"/>
      <c r="C125" s="364"/>
      <c r="D125" s="373"/>
      <c r="E125" s="373"/>
      <c r="F125" s="373"/>
      <c r="G125" s="373"/>
      <c r="H125" s="364"/>
      <c r="I125" s="364"/>
      <c r="J125" s="364"/>
      <c r="K125" s="373"/>
      <c r="L125" s="373"/>
      <c r="M125" s="373"/>
      <c r="N125" s="373"/>
      <c r="O125" s="373"/>
      <c r="P125" s="373"/>
      <c r="Q125" s="373"/>
      <c r="R125" s="373"/>
      <c r="S125" s="364"/>
      <c r="T125" s="365" t="e">
        <v>#DIV/0!</v>
      </c>
      <c r="U125" s="366"/>
    </row>
    <row r="126" spans="1:21" s="367" customFormat="1" ht="24" customHeight="1">
      <c r="A126" s="375" t="s">
        <v>23</v>
      </c>
      <c r="B126" s="369" t="s">
        <v>740</v>
      </c>
      <c r="C126" s="364">
        <v>264</v>
      </c>
      <c r="D126" s="364">
        <v>122</v>
      </c>
      <c r="E126" s="364">
        <v>142</v>
      </c>
      <c r="F126" s="364">
        <v>0</v>
      </c>
      <c r="G126" s="364">
        <v>0</v>
      </c>
      <c r="H126" s="364">
        <v>264</v>
      </c>
      <c r="I126" s="364">
        <v>189</v>
      </c>
      <c r="J126" s="364">
        <v>105</v>
      </c>
      <c r="K126" s="364">
        <v>102</v>
      </c>
      <c r="L126" s="364">
        <v>3</v>
      </c>
      <c r="M126" s="364">
        <v>84</v>
      </c>
      <c r="N126" s="364">
        <v>0</v>
      </c>
      <c r="O126" s="364">
        <v>71</v>
      </c>
      <c r="P126" s="364">
        <v>0</v>
      </c>
      <c r="Q126" s="364">
        <v>0</v>
      </c>
      <c r="R126" s="364">
        <v>4</v>
      </c>
      <c r="S126" s="364">
        <v>159</v>
      </c>
      <c r="T126" s="365">
        <v>0.55555555555555558</v>
      </c>
      <c r="U126" s="366"/>
    </row>
    <row r="127" spans="1:21" s="367" customFormat="1" ht="24" customHeight="1">
      <c r="A127" s="376" t="s">
        <v>741</v>
      </c>
      <c r="B127" s="371" t="s">
        <v>742</v>
      </c>
      <c r="C127" s="364">
        <v>51</v>
      </c>
      <c r="D127" s="373">
        <v>14</v>
      </c>
      <c r="E127" s="373">
        <v>37</v>
      </c>
      <c r="F127" s="373">
        <v>0</v>
      </c>
      <c r="G127" s="373">
        <v>0</v>
      </c>
      <c r="H127" s="364">
        <v>51</v>
      </c>
      <c r="I127" s="364">
        <v>39</v>
      </c>
      <c r="J127" s="364">
        <v>20</v>
      </c>
      <c r="K127" s="373">
        <v>18</v>
      </c>
      <c r="L127" s="373">
        <v>2</v>
      </c>
      <c r="M127" s="373">
        <v>19</v>
      </c>
      <c r="N127" s="373">
        <v>0</v>
      </c>
      <c r="O127" s="373">
        <v>8</v>
      </c>
      <c r="P127" s="373">
        <v>0</v>
      </c>
      <c r="Q127" s="373">
        <v>0</v>
      </c>
      <c r="R127" s="373">
        <v>4</v>
      </c>
      <c r="S127" s="364">
        <v>31</v>
      </c>
      <c r="T127" s="365">
        <v>0.51282051282051277</v>
      </c>
      <c r="U127" s="374" t="s">
        <v>743</v>
      </c>
    </row>
    <row r="128" spans="1:21" s="367" customFormat="1" ht="24" customHeight="1">
      <c r="A128" s="376" t="s">
        <v>744</v>
      </c>
      <c r="B128" s="371" t="s">
        <v>745</v>
      </c>
      <c r="C128" s="364">
        <v>69</v>
      </c>
      <c r="D128" s="373">
        <v>38</v>
      </c>
      <c r="E128" s="373">
        <v>31</v>
      </c>
      <c r="F128" s="373">
        <v>0</v>
      </c>
      <c r="G128" s="373">
        <v>0</v>
      </c>
      <c r="H128" s="364">
        <v>69</v>
      </c>
      <c r="I128" s="364">
        <v>49</v>
      </c>
      <c r="J128" s="364">
        <v>23</v>
      </c>
      <c r="K128" s="373">
        <v>23</v>
      </c>
      <c r="L128" s="373">
        <v>0</v>
      </c>
      <c r="M128" s="373">
        <v>26</v>
      </c>
      <c r="N128" s="373">
        <v>0</v>
      </c>
      <c r="O128" s="373">
        <v>20</v>
      </c>
      <c r="P128" s="373">
        <v>0</v>
      </c>
      <c r="Q128" s="373">
        <v>0</v>
      </c>
      <c r="R128" s="373">
        <v>0</v>
      </c>
      <c r="S128" s="364">
        <v>46</v>
      </c>
      <c r="T128" s="365">
        <v>0.46938775510204084</v>
      </c>
      <c r="U128" s="374" t="s">
        <v>746</v>
      </c>
    </row>
    <row r="129" spans="1:21" s="367" customFormat="1" ht="24" customHeight="1">
      <c r="A129" s="376" t="s">
        <v>747</v>
      </c>
      <c r="B129" s="371" t="s">
        <v>748</v>
      </c>
      <c r="C129" s="364">
        <v>58</v>
      </c>
      <c r="D129" s="373">
        <v>31</v>
      </c>
      <c r="E129" s="373">
        <v>27</v>
      </c>
      <c r="F129" s="373">
        <v>0</v>
      </c>
      <c r="G129" s="373">
        <v>0</v>
      </c>
      <c r="H129" s="364">
        <v>58</v>
      </c>
      <c r="I129" s="364">
        <v>33</v>
      </c>
      <c r="J129" s="364">
        <v>29</v>
      </c>
      <c r="K129" s="373">
        <v>29</v>
      </c>
      <c r="L129" s="373">
        <v>0</v>
      </c>
      <c r="M129" s="373">
        <v>4</v>
      </c>
      <c r="N129" s="373">
        <v>0</v>
      </c>
      <c r="O129" s="373">
        <v>25</v>
      </c>
      <c r="P129" s="373">
        <v>0</v>
      </c>
      <c r="Q129" s="373">
        <v>0</v>
      </c>
      <c r="R129" s="373">
        <v>0</v>
      </c>
      <c r="S129" s="364">
        <v>29</v>
      </c>
      <c r="T129" s="365">
        <v>0.87878787878787878</v>
      </c>
      <c r="U129" s="374" t="s">
        <v>749</v>
      </c>
    </row>
    <row r="130" spans="1:21" s="367" customFormat="1" ht="24" customHeight="1">
      <c r="A130" s="376" t="s">
        <v>750</v>
      </c>
      <c r="B130" s="371" t="s">
        <v>751</v>
      </c>
      <c r="C130" s="364">
        <v>86</v>
      </c>
      <c r="D130" s="373">
        <v>39</v>
      </c>
      <c r="E130" s="373">
        <v>47</v>
      </c>
      <c r="F130" s="373">
        <v>0</v>
      </c>
      <c r="G130" s="373">
        <v>0</v>
      </c>
      <c r="H130" s="364">
        <v>86</v>
      </c>
      <c r="I130" s="364">
        <v>68</v>
      </c>
      <c r="J130" s="364">
        <v>33</v>
      </c>
      <c r="K130" s="373">
        <v>32</v>
      </c>
      <c r="L130" s="373">
        <v>1</v>
      </c>
      <c r="M130" s="373">
        <v>35</v>
      </c>
      <c r="N130" s="373">
        <v>0</v>
      </c>
      <c r="O130" s="373">
        <v>18</v>
      </c>
      <c r="P130" s="373">
        <v>0</v>
      </c>
      <c r="Q130" s="373">
        <v>0</v>
      </c>
      <c r="R130" s="373">
        <v>0</v>
      </c>
      <c r="S130" s="364">
        <v>53</v>
      </c>
      <c r="T130" s="365">
        <v>0.48529411764705882</v>
      </c>
      <c r="U130" s="374" t="s">
        <v>752</v>
      </c>
    </row>
    <row r="131" spans="1:21" s="367" customFormat="1" ht="24" customHeight="1">
      <c r="A131" s="376" t="s">
        <v>753</v>
      </c>
      <c r="B131" s="371"/>
      <c r="C131" s="364"/>
      <c r="D131" s="373"/>
      <c r="E131" s="373"/>
      <c r="F131" s="373"/>
      <c r="G131" s="373"/>
      <c r="H131" s="364"/>
      <c r="I131" s="364"/>
      <c r="J131" s="364"/>
      <c r="K131" s="373"/>
      <c r="L131" s="373"/>
      <c r="M131" s="373"/>
      <c r="N131" s="373"/>
      <c r="O131" s="373"/>
      <c r="P131" s="373"/>
      <c r="Q131" s="373"/>
      <c r="R131" s="373"/>
      <c r="S131" s="364"/>
      <c r="T131" s="365" t="e">
        <v>#DIV/0!</v>
      </c>
      <c r="U131" s="366"/>
    </row>
    <row r="132" spans="1:21" s="367" customFormat="1" ht="24" customHeight="1">
      <c r="A132" s="375" t="s">
        <v>68</v>
      </c>
      <c r="B132" s="369" t="s">
        <v>754</v>
      </c>
      <c r="C132" s="364">
        <v>768</v>
      </c>
      <c r="D132" s="364">
        <v>350</v>
      </c>
      <c r="E132" s="364">
        <v>418</v>
      </c>
      <c r="F132" s="364">
        <v>0</v>
      </c>
      <c r="G132" s="364">
        <v>0</v>
      </c>
      <c r="H132" s="364">
        <v>768</v>
      </c>
      <c r="I132" s="364">
        <v>609</v>
      </c>
      <c r="J132" s="364">
        <v>310</v>
      </c>
      <c r="K132" s="364">
        <v>307</v>
      </c>
      <c r="L132" s="364">
        <v>3</v>
      </c>
      <c r="M132" s="364">
        <v>299</v>
      </c>
      <c r="N132" s="364">
        <v>0</v>
      </c>
      <c r="O132" s="364">
        <v>153</v>
      </c>
      <c r="P132" s="364">
        <v>6</v>
      </c>
      <c r="Q132" s="364">
        <v>0</v>
      </c>
      <c r="R132" s="364">
        <v>0</v>
      </c>
      <c r="S132" s="364">
        <v>458</v>
      </c>
      <c r="T132" s="365">
        <v>0.50903119868637114</v>
      </c>
      <c r="U132" s="366"/>
    </row>
    <row r="133" spans="1:21" s="367" customFormat="1" ht="24" customHeight="1">
      <c r="A133" s="376" t="s">
        <v>755</v>
      </c>
      <c r="B133" s="371" t="s">
        <v>756</v>
      </c>
      <c r="C133" s="364">
        <v>115</v>
      </c>
      <c r="D133" s="373">
        <v>40</v>
      </c>
      <c r="E133" s="373">
        <v>75</v>
      </c>
      <c r="F133" s="373">
        <v>0</v>
      </c>
      <c r="G133" s="373">
        <v>0</v>
      </c>
      <c r="H133" s="364">
        <v>115</v>
      </c>
      <c r="I133" s="364">
        <v>93</v>
      </c>
      <c r="J133" s="364">
        <v>72</v>
      </c>
      <c r="K133" s="373">
        <v>70</v>
      </c>
      <c r="L133" s="373">
        <v>2</v>
      </c>
      <c r="M133" s="373">
        <v>21</v>
      </c>
      <c r="N133" s="373">
        <v>0</v>
      </c>
      <c r="O133" s="373">
        <v>21</v>
      </c>
      <c r="P133" s="373">
        <v>1</v>
      </c>
      <c r="Q133" s="373">
        <v>0</v>
      </c>
      <c r="R133" s="373">
        <v>0</v>
      </c>
      <c r="S133" s="364">
        <v>43</v>
      </c>
      <c r="T133" s="365">
        <v>0.77419354838709675</v>
      </c>
      <c r="U133" s="374" t="s">
        <v>757</v>
      </c>
    </row>
    <row r="134" spans="1:21" s="367" customFormat="1" ht="24" customHeight="1">
      <c r="A134" s="376" t="s">
        <v>758</v>
      </c>
      <c r="B134" s="371" t="s">
        <v>759</v>
      </c>
      <c r="C134" s="364">
        <v>190</v>
      </c>
      <c r="D134" s="373">
        <v>81</v>
      </c>
      <c r="E134" s="373">
        <v>109</v>
      </c>
      <c r="F134" s="373">
        <v>0</v>
      </c>
      <c r="G134" s="373">
        <v>0</v>
      </c>
      <c r="H134" s="364">
        <v>190</v>
      </c>
      <c r="I134" s="364">
        <v>159</v>
      </c>
      <c r="J134" s="364">
        <v>65</v>
      </c>
      <c r="K134" s="373">
        <v>65</v>
      </c>
      <c r="L134" s="373">
        <v>0</v>
      </c>
      <c r="M134" s="373">
        <v>94</v>
      </c>
      <c r="N134" s="373">
        <v>0</v>
      </c>
      <c r="O134" s="373">
        <v>31</v>
      </c>
      <c r="P134" s="373">
        <v>0</v>
      </c>
      <c r="Q134" s="373">
        <v>0</v>
      </c>
      <c r="R134" s="373">
        <v>0</v>
      </c>
      <c r="S134" s="364">
        <v>125</v>
      </c>
      <c r="T134" s="365">
        <v>0.4088050314465409</v>
      </c>
      <c r="U134" s="374" t="s">
        <v>760</v>
      </c>
    </row>
    <row r="135" spans="1:21" s="367" customFormat="1" ht="24" customHeight="1">
      <c r="A135" s="376" t="s">
        <v>761</v>
      </c>
      <c r="B135" s="371" t="s">
        <v>762</v>
      </c>
      <c r="C135" s="364">
        <v>205</v>
      </c>
      <c r="D135" s="373">
        <v>70</v>
      </c>
      <c r="E135" s="373">
        <v>135</v>
      </c>
      <c r="F135" s="373">
        <v>0</v>
      </c>
      <c r="G135" s="373">
        <v>0</v>
      </c>
      <c r="H135" s="364">
        <v>205</v>
      </c>
      <c r="I135" s="364">
        <v>162</v>
      </c>
      <c r="J135" s="364">
        <v>102</v>
      </c>
      <c r="K135" s="373">
        <v>101</v>
      </c>
      <c r="L135" s="373">
        <v>1</v>
      </c>
      <c r="M135" s="373">
        <v>60</v>
      </c>
      <c r="N135" s="373">
        <v>0</v>
      </c>
      <c r="O135" s="373">
        <v>43</v>
      </c>
      <c r="P135" s="373">
        <v>0</v>
      </c>
      <c r="Q135" s="373">
        <v>0</v>
      </c>
      <c r="R135" s="373">
        <v>0</v>
      </c>
      <c r="S135" s="364">
        <v>103</v>
      </c>
      <c r="T135" s="365">
        <v>0.62962962962962965</v>
      </c>
      <c r="U135" s="374" t="s">
        <v>763</v>
      </c>
    </row>
    <row r="136" spans="1:21" s="367" customFormat="1" ht="24" customHeight="1">
      <c r="A136" s="376" t="s">
        <v>764</v>
      </c>
      <c r="B136" s="371" t="s">
        <v>765</v>
      </c>
      <c r="C136" s="364">
        <v>166</v>
      </c>
      <c r="D136" s="373">
        <v>92</v>
      </c>
      <c r="E136" s="373">
        <v>74</v>
      </c>
      <c r="F136" s="373">
        <v>0</v>
      </c>
      <c r="G136" s="373">
        <v>0</v>
      </c>
      <c r="H136" s="364">
        <v>166</v>
      </c>
      <c r="I136" s="364">
        <v>141</v>
      </c>
      <c r="J136" s="364">
        <v>54</v>
      </c>
      <c r="K136" s="373">
        <v>54</v>
      </c>
      <c r="L136" s="373">
        <v>0</v>
      </c>
      <c r="M136" s="373">
        <v>87</v>
      </c>
      <c r="N136" s="373">
        <v>0</v>
      </c>
      <c r="O136" s="373">
        <v>20</v>
      </c>
      <c r="P136" s="373">
        <v>5</v>
      </c>
      <c r="Q136" s="373">
        <v>0</v>
      </c>
      <c r="R136" s="373">
        <v>0</v>
      </c>
      <c r="S136" s="364">
        <v>112</v>
      </c>
      <c r="T136" s="365">
        <v>0.38297872340425532</v>
      </c>
      <c r="U136" s="374" t="s">
        <v>766</v>
      </c>
    </row>
    <row r="137" spans="1:21" s="367" customFormat="1" ht="24" customHeight="1">
      <c r="A137" s="376" t="s">
        <v>767</v>
      </c>
      <c r="B137" s="371" t="s">
        <v>768</v>
      </c>
      <c r="C137" s="364">
        <v>92</v>
      </c>
      <c r="D137" s="373">
        <v>67</v>
      </c>
      <c r="E137" s="373">
        <v>25</v>
      </c>
      <c r="F137" s="373">
        <v>0</v>
      </c>
      <c r="G137" s="373">
        <v>0</v>
      </c>
      <c r="H137" s="364">
        <v>92</v>
      </c>
      <c r="I137" s="364">
        <v>54</v>
      </c>
      <c r="J137" s="364">
        <v>17</v>
      </c>
      <c r="K137" s="373">
        <v>17</v>
      </c>
      <c r="L137" s="373">
        <v>0</v>
      </c>
      <c r="M137" s="373">
        <v>37</v>
      </c>
      <c r="N137" s="373">
        <v>0</v>
      </c>
      <c r="O137" s="373">
        <v>38</v>
      </c>
      <c r="P137" s="373">
        <v>0</v>
      </c>
      <c r="Q137" s="373">
        <v>0</v>
      </c>
      <c r="R137" s="373">
        <v>0</v>
      </c>
      <c r="S137" s="364">
        <v>75</v>
      </c>
      <c r="T137" s="365">
        <v>0.31481481481481483</v>
      </c>
      <c r="U137" s="374" t="s">
        <v>769</v>
      </c>
    </row>
    <row r="138" spans="1:21" s="367" customFormat="1" ht="24" customHeight="1">
      <c r="A138" s="376" t="s">
        <v>770</v>
      </c>
      <c r="B138" s="371"/>
      <c r="C138" s="364"/>
      <c r="D138" s="373"/>
      <c r="E138" s="373"/>
      <c r="F138" s="373"/>
      <c r="G138" s="373"/>
      <c r="H138" s="364"/>
      <c r="I138" s="364"/>
      <c r="J138" s="364"/>
      <c r="K138" s="373"/>
      <c r="L138" s="373"/>
      <c r="M138" s="373"/>
      <c r="N138" s="373"/>
      <c r="O138" s="373"/>
      <c r="P138" s="373"/>
      <c r="Q138" s="373"/>
      <c r="R138" s="373"/>
      <c r="S138" s="364"/>
      <c r="T138" s="365" t="e">
        <v>#DIV/0!</v>
      </c>
      <c r="U138" s="366"/>
    </row>
    <row r="139" spans="1:21" s="367" customFormat="1" ht="24" customHeight="1">
      <c r="A139" s="375" t="s">
        <v>67</v>
      </c>
      <c r="B139" s="369" t="s">
        <v>771</v>
      </c>
      <c r="C139" s="364">
        <v>126</v>
      </c>
      <c r="D139" s="364">
        <v>55</v>
      </c>
      <c r="E139" s="364">
        <v>71</v>
      </c>
      <c r="F139" s="364">
        <v>0</v>
      </c>
      <c r="G139" s="364">
        <v>0</v>
      </c>
      <c r="H139" s="364">
        <v>126</v>
      </c>
      <c r="I139" s="364">
        <v>115</v>
      </c>
      <c r="J139" s="364">
        <v>68</v>
      </c>
      <c r="K139" s="364">
        <v>66</v>
      </c>
      <c r="L139" s="364">
        <v>2</v>
      </c>
      <c r="M139" s="364">
        <v>47</v>
      </c>
      <c r="N139" s="364">
        <v>0</v>
      </c>
      <c r="O139" s="364">
        <v>11</v>
      </c>
      <c r="P139" s="364">
        <v>0</v>
      </c>
      <c r="Q139" s="364">
        <v>0</v>
      </c>
      <c r="R139" s="364">
        <v>0</v>
      </c>
      <c r="S139" s="364">
        <v>58</v>
      </c>
      <c r="T139" s="365">
        <v>0.59130434782608698</v>
      </c>
      <c r="U139" s="366"/>
    </row>
    <row r="140" spans="1:21" s="367" customFormat="1" ht="24" customHeight="1">
      <c r="A140" s="376" t="s">
        <v>772</v>
      </c>
      <c r="B140" s="371" t="s">
        <v>773</v>
      </c>
      <c r="C140" s="364">
        <v>66</v>
      </c>
      <c r="D140" s="373">
        <v>19</v>
      </c>
      <c r="E140" s="373">
        <v>47</v>
      </c>
      <c r="F140" s="373">
        <v>0</v>
      </c>
      <c r="G140" s="373">
        <v>0</v>
      </c>
      <c r="H140" s="364">
        <v>66</v>
      </c>
      <c r="I140" s="364">
        <v>65</v>
      </c>
      <c r="J140" s="364">
        <v>44</v>
      </c>
      <c r="K140" s="373">
        <v>44</v>
      </c>
      <c r="L140" s="373">
        <v>0</v>
      </c>
      <c r="M140" s="373">
        <v>21</v>
      </c>
      <c r="N140" s="373">
        <v>0</v>
      </c>
      <c r="O140" s="373">
        <v>1</v>
      </c>
      <c r="P140" s="373">
        <v>0</v>
      </c>
      <c r="Q140" s="373">
        <v>0</v>
      </c>
      <c r="R140" s="373">
        <v>0</v>
      </c>
      <c r="S140" s="364">
        <v>22</v>
      </c>
      <c r="T140" s="365">
        <v>0.67692307692307696</v>
      </c>
      <c r="U140" s="374" t="s">
        <v>774</v>
      </c>
    </row>
    <row r="141" spans="1:21" s="367" customFormat="1" ht="24" customHeight="1">
      <c r="A141" s="376" t="s">
        <v>775</v>
      </c>
      <c r="B141" s="371" t="s">
        <v>776</v>
      </c>
      <c r="C141" s="364">
        <v>57</v>
      </c>
      <c r="D141" s="373">
        <v>35</v>
      </c>
      <c r="E141" s="373">
        <v>22</v>
      </c>
      <c r="F141" s="373">
        <v>0</v>
      </c>
      <c r="G141" s="373">
        <v>0</v>
      </c>
      <c r="H141" s="364">
        <v>57</v>
      </c>
      <c r="I141" s="364">
        <v>48</v>
      </c>
      <c r="J141" s="364">
        <v>22</v>
      </c>
      <c r="K141" s="373">
        <v>20</v>
      </c>
      <c r="L141" s="373">
        <v>2</v>
      </c>
      <c r="M141" s="373">
        <v>26</v>
      </c>
      <c r="N141" s="373">
        <v>0</v>
      </c>
      <c r="O141" s="373">
        <v>9</v>
      </c>
      <c r="P141" s="373">
        <v>0</v>
      </c>
      <c r="Q141" s="373">
        <v>0</v>
      </c>
      <c r="R141" s="373">
        <v>0</v>
      </c>
      <c r="S141" s="364">
        <v>35</v>
      </c>
      <c r="T141" s="365">
        <v>0.45833333333333331</v>
      </c>
      <c r="U141" s="374" t="s">
        <v>777</v>
      </c>
    </row>
    <row r="142" spans="1:21" s="367" customFormat="1" ht="24" customHeight="1">
      <c r="A142" s="376" t="s">
        <v>778</v>
      </c>
      <c r="B142" s="371" t="s">
        <v>779</v>
      </c>
      <c r="C142" s="364">
        <v>3</v>
      </c>
      <c r="D142" s="373">
        <v>1</v>
      </c>
      <c r="E142" s="373">
        <v>2</v>
      </c>
      <c r="F142" s="373">
        <v>0</v>
      </c>
      <c r="G142" s="373">
        <v>0</v>
      </c>
      <c r="H142" s="364">
        <v>3</v>
      </c>
      <c r="I142" s="364">
        <v>2</v>
      </c>
      <c r="J142" s="364">
        <v>2</v>
      </c>
      <c r="K142" s="373">
        <v>2</v>
      </c>
      <c r="L142" s="373">
        <v>0</v>
      </c>
      <c r="M142" s="373">
        <v>0</v>
      </c>
      <c r="N142" s="373">
        <v>0</v>
      </c>
      <c r="O142" s="373">
        <v>1</v>
      </c>
      <c r="P142" s="373">
        <v>0</v>
      </c>
      <c r="Q142" s="373">
        <v>0</v>
      </c>
      <c r="R142" s="373">
        <v>0</v>
      </c>
      <c r="S142" s="364">
        <v>1</v>
      </c>
      <c r="T142" s="365">
        <v>1</v>
      </c>
      <c r="U142" s="374" t="s">
        <v>780</v>
      </c>
    </row>
    <row r="143" spans="1:21" s="367" customFormat="1" ht="24" customHeight="1">
      <c r="A143" s="376"/>
      <c r="B143" s="371"/>
      <c r="C143" s="364">
        <v>0</v>
      </c>
      <c r="D143" s="373"/>
      <c r="E143" s="373"/>
      <c r="F143" s="373"/>
      <c r="G143" s="373"/>
      <c r="H143" s="364">
        <v>0</v>
      </c>
      <c r="I143" s="364">
        <v>0</v>
      </c>
      <c r="J143" s="364">
        <v>0</v>
      </c>
      <c r="K143" s="373"/>
      <c r="L143" s="373"/>
      <c r="M143" s="373"/>
      <c r="N143" s="373"/>
      <c r="O143" s="373"/>
      <c r="P143" s="373"/>
      <c r="Q143" s="373"/>
      <c r="R143" s="373"/>
      <c r="S143" s="364">
        <v>0</v>
      </c>
      <c r="T143" s="365" t="e">
        <v>#DIV/0!</v>
      </c>
      <c r="U143" s="366"/>
    </row>
    <row r="144" spans="1:21" s="390" customFormat="1" ht="21.75" customHeight="1">
      <c r="A144" s="484"/>
      <c r="B144" s="484"/>
      <c r="C144" s="484"/>
      <c r="D144" s="484"/>
      <c r="E144" s="484"/>
      <c r="F144" s="169"/>
      <c r="G144" s="169"/>
      <c r="M144" s="484" t="s">
        <v>483</v>
      </c>
      <c r="N144" s="484"/>
      <c r="O144" s="485"/>
      <c r="P144" s="485"/>
      <c r="Q144" s="485"/>
      <c r="R144" s="485"/>
      <c r="S144" s="485"/>
      <c r="T144" s="485"/>
      <c r="U144" s="391"/>
    </row>
    <row r="145" spans="1:21" s="388" customFormat="1" ht="15.75" customHeight="1">
      <c r="A145" s="497" t="s">
        <v>133</v>
      </c>
      <c r="B145" s="497"/>
      <c r="C145" s="497"/>
      <c r="D145" s="497"/>
      <c r="E145" s="497"/>
      <c r="F145" s="171"/>
      <c r="G145" s="171"/>
      <c r="H145" s="389"/>
      <c r="I145" s="389"/>
      <c r="J145" s="389"/>
      <c r="K145" s="389"/>
      <c r="L145" s="389"/>
      <c r="M145" s="498" t="s">
        <v>459</v>
      </c>
      <c r="N145" s="498"/>
      <c r="O145" s="498"/>
      <c r="P145" s="498"/>
      <c r="Q145" s="498"/>
      <c r="R145" s="498"/>
      <c r="S145" s="498"/>
      <c r="T145" s="498"/>
      <c r="U145" s="389"/>
    </row>
    <row r="146" spans="1:21" s="388" customFormat="1" ht="105" customHeight="1">
      <c r="A146" s="387"/>
      <c r="B146" s="387"/>
      <c r="C146" s="387"/>
      <c r="D146" s="387"/>
      <c r="H146" s="389"/>
      <c r="I146" s="389"/>
      <c r="J146" s="389"/>
      <c r="K146" s="389"/>
      <c r="L146" s="389"/>
      <c r="M146" s="389"/>
      <c r="N146" s="389"/>
      <c r="Q146" s="389"/>
      <c r="R146" s="389"/>
      <c r="U146" s="389"/>
    </row>
    <row r="147" spans="1:21" s="388" customFormat="1" ht="15.75" customHeight="1">
      <c r="A147" s="495" t="s">
        <v>436</v>
      </c>
      <c r="B147" s="495"/>
      <c r="C147" s="495"/>
      <c r="D147" s="495"/>
      <c r="E147" s="495"/>
      <c r="F147" s="392"/>
      <c r="G147" s="392"/>
      <c r="H147" s="392"/>
      <c r="I147" s="392"/>
      <c r="J147" s="392"/>
      <c r="K147" s="392"/>
      <c r="L147" s="392"/>
      <c r="M147" s="496" t="s">
        <v>462</v>
      </c>
      <c r="N147" s="496"/>
      <c r="O147" s="496"/>
      <c r="P147" s="496"/>
      <c r="Q147" s="496"/>
      <c r="R147" s="496"/>
      <c r="S147" s="496"/>
      <c r="T147" s="496"/>
      <c r="U147" s="389"/>
    </row>
  </sheetData>
  <sheetProtection formatCells="0" formatColumns="0" formatRows="0" insertRows="0" deleteRows="0"/>
  <mergeCells count="35">
    <mergeCell ref="A8:B8"/>
    <mergeCell ref="A144:E144"/>
    <mergeCell ref="M144:T144"/>
    <mergeCell ref="A145:E145"/>
    <mergeCell ref="M145:T145"/>
    <mergeCell ref="A147:E147"/>
    <mergeCell ref="M147:T147"/>
    <mergeCell ref="Q4:Q7"/>
    <mergeCell ref="R4:R7"/>
    <mergeCell ref="J5:J7"/>
    <mergeCell ref="K5:L5"/>
    <mergeCell ref="M5:M7"/>
    <mergeCell ref="N5:N7"/>
    <mergeCell ref="K6:K7"/>
    <mergeCell ref="L6:L7"/>
    <mergeCell ref="H3:H7"/>
    <mergeCell ref="I3:R3"/>
    <mergeCell ref="S3:S7"/>
    <mergeCell ref="T3:T7"/>
    <mergeCell ref="D4:D7"/>
    <mergeCell ref="E4:E7"/>
    <mergeCell ref="I4:I7"/>
    <mergeCell ref="J4:N4"/>
    <mergeCell ref="O4:O7"/>
    <mergeCell ref="P4:P7"/>
    <mergeCell ref="A1:D1"/>
    <mergeCell ref="E1:O1"/>
    <mergeCell ref="P1:T1"/>
    <mergeCell ref="Q2:T2"/>
    <mergeCell ref="A3:A7"/>
    <mergeCell ref="B3:B7"/>
    <mergeCell ref="C3:C7"/>
    <mergeCell ref="D3:E3"/>
    <mergeCell ref="F3:F7"/>
    <mergeCell ref="G3:G7"/>
  </mergeCells>
  <hyperlinks>
    <hyperlink ref="U11" r:id="rId1"/>
    <hyperlink ref="U12" r:id="rId2"/>
    <hyperlink ref="U13" r:id="rId3"/>
    <hyperlink ref="U14" r:id="rId4"/>
    <hyperlink ref="U15" r:id="rId5"/>
    <hyperlink ref="U16" r:id="rId6"/>
    <hyperlink ref="U17" r:id="rId7"/>
    <hyperlink ref="U18" r:id="rId8"/>
    <hyperlink ref="U19" r:id="rId9"/>
    <hyperlink ref="U20" r:id="rId10"/>
    <hyperlink ref="U21" r:id="rId11"/>
    <hyperlink ref="U22" r:id="rId12"/>
    <hyperlink ref="U23" r:id="rId13"/>
    <hyperlink ref="U24" r:id="rId14"/>
    <hyperlink ref="U27" r:id="rId15"/>
    <hyperlink ref="U28" r:id="rId16"/>
    <hyperlink ref="U29" r:id="rId17"/>
    <hyperlink ref="U30" r:id="rId18"/>
    <hyperlink ref="U31" r:id="rId19"/>
    <hyperlink ref="U32" r:id="rId20"/>
    <hyperlink ref="U33" r:id="rId21"/>
    <hyperlink ref="U34" r:id="rId22"/>
    <hyperlink ref="U35" r:id="rId23"/>
    <hyperlink ref="U36" r:id="rId24"/>
    <hyperlink ref="U37" r:id="rId25"/>
    <hyperlink ref="U38" r:id="rId26"/>
    <hyperlink ref="U39" r:id="rId27"/>
    <hyperlink ref="U42" r:id="rId28"/>
    <hyperlink ref="U43" r:id="rId29"/>
    <hyperlink ref="U44" r:id="rId30"/>
    <hyperlink ref="U45" r:id="rId31"/>
    <hyperlink ref="U46" r:id="rId32"/>
    <hyperlink ref="U47" r:id="rId33"/>
    <hyperlink ref="U48" r:id="rId34"/>
    <hyperlink ref="U51" r:id="rId35"/>
    <hyperlink ref="U52" r:id="rId36"/>
    <hyperlink ref="U53" r:id="rId37"/>
    <hyperlink ref="U57" r:id="rId38"/>
    <hyperlink ref="U56" r:id="rId39"/>
    <hyperlink ref="U55" r:id="rId40"/>
    <hyperlink ref="U54" r:id="rId41"/>
    <hyperlink ref="U60" r:id="rId42"/>
    <hyperlink ref="U61" r:id="rId43"/>
    <hyperlink ref="U62" r:id="rId44"/>
    <hyperlink ref="U63" r:id="rId45"/>
    <hyperlink ref="U64" r:id="rId46"/>
    <hyperlink ref="U65" r:id="rId47"/>
    <hyperlink ref="U66" r:id="rId48"/>
    <hyperlink ref="U70" r:id="rId49"/>
    <hyperlink ref="U71" r:id="rId50"/>
    <hyperlink ref="U72" r:id="rId51"/>
    <hyperlink ref="U73" r:id="rId52"/>
    <hyperlink ref="U74" r:id="rId53"/>
    <hyperlink ref="U75" r:id="rId54"/>
    <hyperlink ref="U76" r:id="rId55"/>
    <hyperlink ref="U81" r:id="rId56"/>
    <hyperlink ref="U82" r:id="rId57"/>
    <hyperlink ref="U83" r:id="rId58"/>
    <hyperlink ref="U84" r:id="rId59"/>
    <hyperlink ref="U85" r:id="rId60"/>
    <hyperlink ref="U86" r:id="rId61"/>
    <hyperlink ref="U87" r:id="rId62"/>
    <hyperlink ref="U88" r:id="rId63"/>
    <hyperlink ref="U91" r:id="rId64"/>
    <hyperlink ref="U92" r:id="rId65"/>
    <hyperlink ref="U93" r:id="rId66"/>
    <hyperlink ref="U94" r:id="rId67"/>
    <hyperlink ref="U95" r:id="rId68"/>
    <hyperlink ref="U96" r:id="rId69"/>
    <hyperlink ref="U99" r:id="rId70"/>
    <hyperlink ref="U100" r:id="rId71"/>
    <hyperlink ref="U101" r:id="rId72"/>
    <hyperlink ref="U102" r:id="rId73"/>
    <hyperlink ref="U103" r:id="rId74"/>
    <hyperlink ref="U104" r:id="rId75"/>
    <hyperlink ref="U105" r:id="rId76"/>
    <hyperlink ref="U106" r:id="rId77"/>
    <hyperlink ref="U109" r:id="rId78"/>
    <hyperlink ref="U110" r:id="rId79"/>
    <hyperlink ref="U111" r:id="rId80"/>
    <hyperlink ref="U112" r:id="rId81"/>
    <hyperlink ref="U113" r:id="rId82"/>
    <hyperlink ref="U114" r:id="rId83"/>
    <hyperlink ref="U115" r:id="rId84"/>
    <hyperlink ref="U116" r:id="rId85"/>
    <hyperlink ref="U119" r:id="rId86"/>
    <hyperlink ref="U120" r:id="rId87"/>
    <hyperlink ref="U121" r:id="rId88"/>
    <hyperlink ref="U122" r:id="rId89"/>
    <hyperlink ref="U123" r:id="rId90"/>
    <hyperlink ref="U124" r:id="rId91"/>
    <hyperlink ref="U127" r:id="rId92"/>
    <hyperlink ref="U128" r:id="rId93"/>
    <hyperlink ref="U129" r:id="rId94"/>
    <hyperlink ref="U130" r:id="rId95"/>
    <hyperlink ref="U133" r:id="rId96"/>
    <hyperlink ref="U134" r:id="rId97"/>
    <hyperlink ref="U135" r:id="rId98"/>
    <hyperlink ref="U136" r:id="rId99"/>
    <hyperlink ref="U137" r:id="rId100"/>
    <hyperlink ref="U140" r:id="rId101"/>
    <hyperlink ref="U141" r:id="rId102"/>
    <hyperlink ref="U142" r:id="rId103"/>
  </hyperlinks>
  <pageMargins left="0.33" right="0.28999999999999998" top="0.39" bottom="0.4" header="0.31496062992126" footer="0.31496062992126"/>
  <pageSetup paperSize="9" scale="76" orientation="landscape" r:id="rId104"/>
  <drawing r:id="rId1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view="pageBreakPreview" topLeftCell="A139" zoomScale="80" zoomScaleSheetLayoutView="80" workbookViewId="0">
      <selection activeCell="H162" sqref="H162"/>
    </sheetView>
  </sheetViews>
  <sheetFormatPr defaultColWidth="9" defaultRowHeight="15.75"/>
  <cols>
    <col min="1" max="1" width="4.625" style="27" customWidth="1"/>
    <col min="2" max="2" width="17.625" style="27" customWidth="1"/>
    <col min="3" max="3" width="12.625" style="27" customWidth="1"/>
    <col min="4" max="4" width="11.875" style="27" customWidth="1"/>
    <col min="5" max="5" width="11.625" style="27" customWidth="1"/>
    <col min="6" max="6" width="9" style="27" customWidth="1"/>
    <col min="7" max="7" width="8.875" style="27" customWidth="1"/>
    <col min="8" max="8" width="12.625" style="27" customWidth="1"/>
    <col min="9" max="10" width="11.875" style="27" customWidth="1"/>
    <col min="11" max="11" width="10.625" style="27" customWidth="1"/>
    <col min="12" max="12" width="9.5" style="27" customWidth="1"/>
    <col min="13" max="13" width="6.75" style="28" customWidth="1"/>
    <col min="14" max="14" width="11" style="28" customWidth="1"/>
    <col min="15" max="15" width="8.625" style="28" customWidth="1"/>
    <col min="16" max="16" width="12.625" style="28" customWidth="1"/>
    <col min="17" max="17" width="9.125" style="28" customWidth="1"/>
    <col min="18" max="18" width="7.25" style="28" customWidth="1"/>
    <col min="19" max="19" width="10.625" style="28" customWidth="1"/>
    <col min="20" max="20" width="11.25" style="28" customWidth="1"/>
    <col min="21" max="21" width="7.5" style="28" customWidth="1"/>
    <col min="22" max="22" width="37.75" style="32" customWidth="1"/>
    <col min="23" max="16384" width="9" style="27"/>
  </cols>
  <sheetData>
    <row r="1" spans="1:22" ht="69" customHeight="1">
      <c r="A1" s="474" t="s">
        <v>276</v>
      </c>
      <c r="B1" s="474"/>
      <c r="C1" s="474"/>
      <c r="D1" s="474"/>
      <c r="E1" s="431" t="s">
        <v>487</v>
      </c>
      <c r="F1" s="431"/>
      <c r="G1" s="431"/>
      <c r="H1" s="431"/>
      <c r="I1" s="431"/>
      <c r="J1" s="431"/>
      <c r="K1" s="431"/>
      <c r="L1" s="431"/>
      <c r="M1" s="431"/>
      <c r="N1" s="431"/>
      <c r="O1" s="431"/>
      <c r="P1" s="431"/>
      <c r="Q1" s="431"/>
      <c r="R1" s="471" t="s">
        <v>166</v>
      </c>
      <c r="S1" s="471"/>
      <c r="T1" s="471"/>
      <c r="U1" s="471"/>
      <c r="V1" s="389"/>
    </row>
    <row r="2" spans="1:22" ht="17.25" customHeight="1">
      <c r="A2" s="110"/>
      <c r="B2" s="132"/>
      <c r="C2" s="132"/>
      <c r="D2" s="110"/>
      <c r="E2" s="110"/>
      <c r="F2" s="110"/>
      <c r="G2" s="110"/>
      <c r="H2" s="110"/>
      <c r="I2" s="133"/>
      <c r="J2" s="134"/>
      <c r="K2" s="134"/>
      <c r="L2" s="134"/>
      <c r="M2" s="108"/>
      <c r="N2" s="108"/>
      <c r="O2" s="108"/>
      <c r="P2" s="174"/>
      <c r="Q2" s="174"/>
      <c r="R2" s="499" t="s">
        <v>82</v>
      </c>
      <c r="S2" s="499"/>
      <c r="T2" s="499"/>
      <c r="U2" s="499"/>
      <c r="V2" s="389"/>
    </row>
    <row r="3" spans="1:22" s="32" customFormat="1" ht="20.25" customHeight="1">
      <c r="A3" s="492" t="s">
        <v>78</v>
      </c>
      <c r="B3" s="492" t="s">
        <v>79</v>
      </c>
      <c r="C3" s="457" t="s">
        <v>77</v>
      </c>
      <c r="D3" s="457" t="s">
        <v>4</v>
      </c>
      <c r="E3" s="457"/>
      <c r="F3" s="457" t="s">
        <v>287</v>
      </c>
      <c r="G3" s="457" t="s">
        <v>80</v>
      </c>
      <c r="H3" s="457" t="s">
        <v>29</v>
      </c>
      <c r="I3" s="461" t="s">
        <v>4</v>
      </c>
      <c r="J3" s="462"/>
      <c r="K3" s="462"/>
      <c r="L3" s="462"/>
      <c r="M3" s="462"/>
      <c r="N3" s="462"/>
      <c r="O3" s="462"/>
      <c r="P3" s="462"/>
      <c r="Q3" s="462"/>
      <c r="R3" s="462"/>
      <c r="S3" s="463"/>
      <c r="T3" s="464" t="s">
        <v>294</v>
      </c>
      <c r="U3" s="467" t="s">
        <v>81</v>
      </c>
      <c r="V3" s="389"/>
    </row>
    <row r="4" spans="1:22" s="32" customFormat="1" ht="15.75" customHeight="1">
      <c r="A4" s="493"/>
      <c r="B4" s="493"/>
      <c r="C4" s="457"/>
      <c r="D4" s="457" t="s">
        <v>296</v>
      </c>
      <c r="E4" s="457" t="s">
        <v>41</v>
      </c>
      <c r="F4" s="457"/>
      <c r="G4" s="457"/>
      <c r="H4" s="457"/>
      <c r="I4" s="457" t="s">
        <v>40</v>
      </c>
      <c r="J4" s="461" t="s">
        <v>4</v>
      </c>
      <c r="K4" s="462"/>
      <c r="L4" s="462"/>
      <c r="M4" s="462"/>
      <c r="N4" s="462"/>
      <c r="O4" s="463"/>
      <c r="P4" s="457" t="s">
        <v>286</v>
      </c>
      <c r="Q4" s="410" t="s">
        <v>288</v>
      </c>
      <c r="R4" s="409" t="s">
        <v>293</v>
      </c>
      <c r="S4" s="409" t="s">
        <v>35</v>
      </c>
      <c r="T4" s="465"/>
      <c r="U4" s="468"/>
      <c r="V4" s="389"/>
    </row>
    <row r="5" spans="1:22" s="32" customFormat="1" ht="15.75" customHeight="1">
      <c r="A5" s="493"/>
      <c r="B5" s="493"/>
      <c r="C5" s="457"/>
      <c r="D5" s="457"/>
      <c r="E5" s="457"/>
      <c r="F5" s="457"/>
      <c r="G5" s="457"/>
      <c r="H5" s="457"/>
      <c r="I5" s="457"/>
      <c r="J5" s="457" t="s">
        <v>65</v>
      </c>
      <c r="K5" s="461" t="s">
        <v>4</v>
      </c>
      <c r="L5" s="462"/>
      <c r="M5" s="463"/>
      <c r="N5" s="457" t="s">
        <v>32</v>
      </c>
      <c r="O5" s="467" t="s">
        <v>295</v>
      </c>
      <c r="P5" s="457"/>
      <c r="Q5" s="411"/>
      <c r="R5" s="409"/>
      <c r="S5" s="409"/>
      <c r="T5" s="465"/>
      <c r="U5" s="468"/>
      <c r="V5" s="389"/>
    </row>
    <row r="6" spans="1:22" s="32" customFormat="1" ht="15.75" customHeight="1">
      <c r="A6" s="493"/>
      <c r="B6" s="493"/>
      <c r="C6" s="457"/>
      <c r="D6" s="457"/>
      <c r="E6" s="457"/>
      <c r="F6" s="457"/>
      <c r="G6" s="457"/>
      <c r="H6" s="457"/>
      <c r="I6" s="457"/>
      <c r="J6" s="457"/>
      <c r="K6" s="467" t="s">
        <v>30</v>
      </c>
      <c r="L6" s="467" t="s">
        <v>290</v>
      </c>
      <c r="M6" s="467" t="s">
        <v>292</v>
      </c>
      <c r="N6" s="457"/>
      <c r="O6" s="468"/>
      <c r="P6" s="457"/>
      <c r="Q6" s="411"/>
      <c r="R6" s="409"/>
      <c r="S6" s="409"/>
      <c r="T6" s="465"/>
      <c r="U6" s="468"/>
      <c r="V6" s="389"/>
    </row>
    <row r="7" spans="1:22" s="32" customFormat="1" ht="57.75" customHeight="1">
      <c r="A7" s="494"/>
      <c r="B7" s="494"/>
      <c r="C7" s="457"/>
      <c r="D7" s="457"/>
      <c r="E7" s="457"/>
      <c r="F7" s="457"/>
      <c r="G7" s="457"/>
      <c r="H7" s="457"/>
      <c r="I7" s="457"/>
      <c r="J7" s="457"/>
      <c r="K7" s="473"/>
      <c r="L7" s="473"/>
      <c r="M7" s="473"/>
      <c r="N7" s="457"/>
      <c r="O7" s="473"/>
      <c r="P7" s="457"/>
      <c r="Q7" s="412"/>
      <c r="R7" s="409"/>
      <c r="S7" s="409"/>
      <c r="T7" s="466"/>
      <c r="U7" s="468"/>
      <c r="V7" s="389"/>
    </row>
    <row r="8" spans="1:22" ht="23.25" customHeight="1">
      <c r="A8" s="455" t="s">
        <v>3</v>
      </c>
      <c r="B8" s="456"/>
      <c r="C8" s="136" t="s">
        <v>7</v>
      </c>
      <c r="D8" s="136" t="s">
        <v>8</v>
      </c>
      <c r="E8" s="136" t="s">
        <v>13</v>
      </c>
      <c r="F8" s="136" t="s">
        <v>16</v>
      </c>
      <c r="G8" s="136" t="s">
        <v>17</v>
      </c>
      <c r="H8" s="136" t="s">
        <v>18</v>
      </c>
      <c r="I8" s="136" t="s">
        <v>19</v>
      </c>
      <c r="J8" s="136" t="s">
        <v>20</v>
      </c>
      <c r="K8" s="136" t="s">
        <v>21</v>
      </c>
      <c r="L8" s="136" t="s">
        <v>22</v>
      </c>
      <c r="M8" s="136" t="s">
        <v>23</v>
      </c>
      <c r="N8" s="136" t="s">
        <v>68</v>
      </c>
      <c r="O8" s="136" t="s">
        <v>67</v>
      </c>
      <c r="P8" s="136" t="s">
        <v>69</v>
      </c>
      <c r="Q8" s="136" t="s">
        <v>70</v>
      </c>
      <c r="R8" s="136" t="s">
        <v>71</v>
      </c>
      <c r="S8" s="136" t="s">
        <v>72</v>
      </c>
      <c r="T8" s="136" t="s">
        <v>75</v>
      </c>
      <c r="U8" s="136" t="s">
        <v>76</v>
      </c>
      <c r="V8" s="389"/>
    </row>
    <row r="9" spans="1:22" s="382" customFormat="1" ht="22.5" customHeight="1">
      <c r="A9" s="393"/>
      <c r="B9" s="393" t="s">
        <v>6</v>
      </c>
      <c r="C9" s="394">
        <v>4528759940</v>
      </c>
      <c r="D9" s="394">
        <v>3121475277</v>
      </c>
      <c r="E9" s="394">
        <v>1407284663</v>
      </c>
      <c r="F9" s="394">
        <v>31279899</v>
      </c>
      <c r="G9" s="394">
        <v>3587176</v>
      </c>
      <c r="H9" s="394">
        <v>4493892865</v>
      </c>
      <c r="I9" s="394">
        <v>2609100213</v>
      </c>
      <c r="J9" s="394">
        <v>531993874</v>
      </c>
      <c r="K9" s="394">
        <v>440921649</v>
      </c>
      <c r="L9" s="394">
        <v>91072225</v>
      </c>
      <c r="M9" s="394">
        <v>0</v>
      </c>
      <c r="N9" s="394">
        <v>2075686197</v>
      </c>
      <c r="O9" s="394">
        <v>1420142</v>
      </c>
      <c r="P9" s="394">
        <v>1633651198</v>
      </c>
      <c r="Q9" s="394">
        <v>80158163</v>
      </c>
      <c r="R9" s="394">
        <v>655300</v>
      </c>
      <c r="S9" s="394">
        <v>170327991</v>
      </c>
      <c r="T9" s="394">
        <v>3961898991</v>
      </c>
      <c r="U9" s="395">
        <v>0.20389936398353281</v>
      </c>
      <c r="V9" s="396" t="s">
        <v>497</v>
      </c>
    </row>
    <row r="10" spans="1:22" s="384" customFormat="1" ht="22.5" customHeight="1">
      <c r="A10" s="101" t="s">
        <v>0</v>
      </c>
      <c r="B10" s="102" t="s">
        <v>781</v>
      </c>
      <c r="C10" s="394">
        <v>522406005</v>
      </c>
      <c r="D10" s="394">
        <v>410232534</v>
      </c>
      <c r="E10" s="394">
        <v>112173471</v>
      </c>
      <c r="F10" s="394">
        <v>69100</v>
      </c>
      <c r="G10" s="394">
        <v>77496</v>
      </c>
      <c r="H10" s="394">
        <v>522259409</v>
      </c>
      <c r="I10" s="394">
        <v>353837813</v>
      </c>
      <c r="J10" s="394">
        <v>98407599</v>
      </c>
      <c r="K10" s="394">
        <v>83999605</v>
      </c>
      <c r="L10" s="394">
        <v>14407994</v>
      </c>
      <c r="M10" s="394">
        <v>0</v>
      </c>
      <c r="N10" s="394">
        <v>255430214</v>
      </c>
      <c r="O10" s="394">
        <v>0</v>
      </c>
      <c r="P10" s="394">
        <v>159601058</v>
      </c>
      <c r="Q10" s="394">
        <v>4970381</v>
      </c>
      <c r="R10" s="394">
        <v>0</v>
      </c>
      <c r="S10" s="394">
        <v>3850157</v>
      </c>
      <c r="T10" s="394">
        <v>423851810</v>
      </c>
      <c r="U10" s="395">
        <v>0.27811498767091919</v>
      </c>
      <c r="V10" s="385"/>
    </row>
    <row r="11" spans="1:22" s="26" customFormat="1" ht="22.5" customHeight="1">
      <c r="A11" s="145">
        <v>1</v>
      </c>
      <c r="B11" s="57" t="s">
        <v>462</v>
      </c>
      <c r="C11" s="394">
        <v>13139397</v>
      </c>
      <c r="D11" s="52">
        <v>0</v>
      </c>
      <c r="E11" s="53">
        <v>13139397</v>
      </c>
      <c r="F11" s="53">
        <v>0</v>
      </c>
      <c r="G11" s="53">
        <v>0</v>
      </c>
      <c r="H11" s="394">
        <v>13139397</v>
      </c>
      <c r="I11" s="394">
        <v>13139397</v>
      </c>
      <c r="J11" s="394">
        <v>13139397</v>
      </c>
      <c r="K11" s="53">
        <v>13139397</v>
      </c>
      <c r="L11" s="53">
        <v>0</v>
      </c>
      <c r="M11" s="53">
        <v>0</v>
      </c>
      <c r="N11" s="53">
        <v>0</v>
      </c>
      <c r="O11" s="53">
        <v>0</v>
      </c>
      <c r="P11" s="53">
        <v>0</v>
      </c>
      <c r="Q11" s="53">
        <v>0</v>
      </c>
      <c r="R11" s="53">
        <v>0</v>
      </c>
      <c r="S11" s="53">
        <v>0</v>
      </c>
      <c r="T11" s="394">
        <v>0</v>
      </c>
      <c r="U11" s="395">
        <v>1</v>
      </c>
      <c r="V11" s="385" t="s">
        <v>499</v>
      </c>
    </row>
    <row r="12" spans="1:22" s="26" customFormat="1" ht="22.5" customHeight="1">
      <c r="A12" s="145">
        <v>2</v>
      </c>
      <c r="B12" s="57" t="s">
        <v>500</v>
      </c>
      <c r="C12" s="394">
        <v>48678411</v>
      </c>
      <c r="D12" s="52">
        <v>40700691</v>
      </c>
      <c r="E12" s="53">
        <v>7977720</v>
      </c>
      <c r="F12" s="53">
        <v>0</v>
      </c>
      <c r="G12" s="53">
        <v>0</v>
      </c>
      <c r="H12" s="394">
        <v>48678411</v>
      </c>
      <c r="I12" s="394">
        <v>40714757</v>
      </c>
      <c r="J12" s="394">
        <v>18557560</v>
      </c>
      <c r="K12" s="53">
        <v>18441232</v>
      </c>
      <c r="L12" s="53">
        <v>116328</v>
      </c>
      <c r="M12" s="53">
        <v>0</v>
      </c>
      <c r="N12" s="53">
        <v>22157197</v>
      </c>
      <c r="O12" s="53">
        <v>0</v>
      </c>
      <c r="P12" s="53">
        <v>5969134</v>
      </c>
      <c r="Q12" s="53">
        <v>1994520</v>
      </c>
      <c r="R12" s="53">
        <v>0</v>
      </c>
      <c r="S12" s="53">
        <v>0</v>
      </c>
      <c r="T12" s="394">
        <v>30120851</v>
      </c>
      <c r="U12" s="395">
        <v>0.45579444327765484</v>
      </c>
      <c r="V12" s="385" t="s">
        <v>501</v>
      </c>
    </row>
    <row r="13" spans="1:22" s="26" customFormat="1" ht="22.5" customHeight="1">
      <c r="A13" s="145">
        <v>3</v>
      </c>
      <c r="B13" s="57" t="s">
        <v>502</v>
      </c>
      <c r="C13" s="394">
        <v>20805908</v>
      </c>
      <c r="D13" s="52">
        <v>14435635</v>
      </c>
      <c r="E13" s="53">
        <v>6370273</v>
      </c>
      <c r="F13" s="53">
        <v>0</v>
      </c>
      <c r="G13" s="53">
        <v>0</v>
      </c>
      <c r="H13" s="394">
        <v>20805908</v>
      </c>
      <c r="I13" s="394">
        <v>15813344</v>
      </c>
      <c r="J13" s="394">
        <v>7367789</v>
      </c>
      <c r="K13" s="53">
        <v>7271191</v>
      </c>
      <c r="L13" s="53">
        <v>96598</v>
      </c>
      <c r="M13" s="53">
        <v>0</v>
      </c>
      <c r="N13" s="53">
        <v>8445555</v>
      </c>
      <c r="O13" s="53">
        <v>0</v>
      </c>
      <c r="P13" s="53">
        <v>4992564</v>
      </c>
      <c r="Q13" s="53">
        <v>0</v>
      </c>
      <c r="R13" s="53">
        <v>0</v>
      </c>
      <c r="S13" s="53">
        <v>0</v>
      </c>
      <c r="T13" s="394">
        <v>13438119</v>
      </c>
      <c r="U13" s="395">
        <v>0.46592226160387074</v>
      </c>
      <c r="V13" s="385" t="s">
        <v>503</v>
      </c>
    </row>
    <row r="14" spans="1:22" s="26" customFormat="1" ht="22.5" customHeight="1">
      <c r="A14" s="145">
        <v>4</v>
      </c>
      <c r="B14" s="57" t="s">
        <v>504</v>
      </c>
      <c r="C14" s="394">
        <v>121929592</v>
      </c>
      <c r="D14" s="52">
        <v>120578766</v>
      </c>
      <c r="E14" s="53">
        <v>1350826</v>
      </c>
      <c r="F14" s="53">
        <v>200</v>
      </c>
      <c r="G14" s="53">
        <v>0</v>
      </c>
      <c r="H14" s="394">
        <v>121929392</v>
      </c>
      <c r="I14" s="394">
        <v>55662067</v>
      </c>
      <c r="J14" s="394">
        <v>1913989</v>
      </c>
      <c r="K14" s="53">
        <v>1418989</v>
      </c>
      <c r="L14" s="53">
        <v>495000</v>
      </c>
      <c r="M14" s="53">
        <v>0</v>
      </c>
      <c r="N14" s="53">
        <v>53748078</v>
      </c>
      <c r="O14" s="53">
        <v>0</v>
      </c>
      <c r="P14" s="53">
        <v>66267325</v>
      </c>
      <c r="Q14" s="53">
        <v>0</v>
      </c>
      <c r="R14" s="53">
        <v>0</v>
      </c>
      <c r="S14" s="53">
        <v>0</v>
      </c>
      <c r="T14" s="394">
        <v>120015403</v>
      </c>
      <c r="U14" s="395">
        <v>3.4385877189936194E-2</v>
      </c>
      <c r="V14" s="385" t="s">
        <v>505</v>
      </c>
    </row>
    <row r="15" spans="1:22" s="26" customFormat="1" ht="22.5" customHeight="1">
      <c r="A15" s="145">
        <v>5</v>
      </c>
      <c r="B15" s="57" t="s">
        <v>506</v>
      </c>
      <c r="C15" s="394">
        <v>127971975</v>
      </c>
      <c r="D15" s="52">
        <v>108351098</v>
      </c>
      <c r="E15" s="53">
        <v>19620877</v>
      </c>
      <c r="F15" s="53">
        <v>0</v>
      </c>
      <c r="G15" s="53">
        <v>0</v>
      </c>
      <c r="H15" s="394">
        <v>127971975</v>
      </c>
      <c r="I15" s="394">
        <v>124467374</v>
      </c>
      <c r="J15" s="394">
        <v>13148467</v>
      </c>
      <c r="K15" s="53">
        <v>13148467</v>
      </c>
      <c r="L15" s="53">
        <v>0</v>
      </c>
      <c r="M15" s="53">
        <v>0</v>
      </c>
      <c r="N15" s="53">
        <v>111318907</v>
      </c>
      <c r="O15" s="53">
        <v>0</v>
      </c>
      <c r="P15" s="53">
        <v>3504601</v>
      </c>
      <c r="Q15" s="53">
        <v>0</v>
      </c>
      <c r="R15" s="53">
        <v>0</v>
      </c>
      <c r="S15" s="53">
        <v>0</v>
      </c>
      <c r="T15" s="394">
        <v>114823508</v>
      </c>
      <c r="U15" s="395">
        <v>0.10563785976556395</v>
      </c>
      <c r="V15" s="385" t="s">
        <v>507</v>
      </c>
    </row>
    <row r="16" spans="1:22" s="26" customFormat="1" ht="22.5" customHeight="1">
      <c r="A16" s="145">
        <v>6</v>
      </c>
      <c r="B16" s="57" t="s">
        <v>508</v>
      </c>
      <c r="C16" s="394">
        <v>10745698</v>
      </c>
      <c r="D16" s="52">
        <v>9581656</v>
      </c>
      <c r="E16" s="53">
        <v>1164042</v>
      </c>
      <c r="F16" s="53">
        <v>22500</v>
      </c>
      <c r="G16" s="53">
        <v>77496</v>
      </c>
      <c r="H16" s="394">
        <v>10645702</v>
      </c>
      <c r="I16" s="394">
        <v>4742871</v>
      </c>
      <c r="J16" s="394">
        <v>1922719</v>
      </c>
      <c r="K16" s="53">
        <v>1922719</v>
      </c>
      <c r="L16" s="53">
        <v>0</v>
      </c>
      <c r="M16" s="53">
        <v>0</v>
      </c>
      <c r="N16" s="53">
        <v>2820152</v>
      </c>
      <c r="O16" s="53">
        <v>0</v>
      </c>
      <c r="P16" s="53">
        <v>2105113</v>
      </c>
      <c r="Q16" s="53">
        <v>0</v>
      </c>
      <c r="R16" s="53">
        <v>0</v>
      </c>
      <c r="S16" s="53">
        <v>3797718</v>
      </c>
      <c r="T16" s="394">
        <v>8722983</v>
      </c>
      <c r="U16" s="395">
        <v>0.4053913758143538</v>
      </c>
      <c r="V16" s="385" t="s">
        <v>509</v>
      </c>
    </row>
    <row r="17" spans="1:22" s="26" customFormat="1" ht="22.5" customHeight="1">
      <c r="A17" s="145">
        <v>7</v>
      </c>
      <c r="B17" s="57" t="s">
        <v>510</v>
      </c>
      <c r="C17" s="394">
        <v>74097617</v>
      </c>
      <c r="D17" s="52">
        <v>45837328</v>
      </c>
      <c r="E17" s="53">
        <v>28260289</v>
      </c>
      <c r="F17" s="53">
        <v>0</v>
      </c>
      <c r="G17" s="53">
        <v>0</v>
      </c>
      <c r="H17" s="394">
        <v>74097617</v>
      </c>
      <c r="I17" s="394">
        <v>43202507</v>
      </c>
      <c r="J17" s="394">
        <v>4403713</v>
      </c>
      <c r="K17" s="53">
        <v>4182862</v>
      </c>
      <c r="L17" s="53">
        <v>220851</v>
      </c>
      <c r="M17" s="53">
        <v>0</v>
      </c>
      <c r="N17" s="53">
        <v>38798794</v>
      </c>
      <c r="O17" s="53">
        <v>0</v>
      </c>
      <c r="P17" s="53">
        <v>30895109</v>
      </c>
      <c r="Q17" s="53">
        <v>1</v>
      </c>
      <c r="R17" s="53">
        <v>0</v>
      </c>
      <c r="S17" s="53">
        <v>0</v>
      </c>
      <c r="T17" s="394">
        <v>69693904</v>
      </c>
      <c r="U17" s="395">
        <v>0.10193188557321453</v>
      </c>
      <c r="V17" s="385" t="s">
        <v>511</v>
      </c>
    </row>
    <row r="18" spans="1:22" s="26" customFormat="1" ht="22.5" customHeight="1">
      <c r="A18" s="145">
        <v>8</v>
      </c>
      <c r="B18" s="57" t="s">
        <v>512</v>
      </c>
      <c r="C18" s="394">
        <v>20526413</v>
      </c>
      <c r="D18" s="52">
        <v>17036023</v>
      </c>
      <c r="E18" s="53">
        <v>3490390</v>
      </c>
      <c r="F18" s="53">
        <v>0</v>
      </c>
      <c r="G18" s="53">
        <v>0</v>
      </c>
      <c r="H18" s="394">
        <v>20526413</v>
      </c>
      <c r="I18" s="394">
        <v>8887342</v>
      </c>
      <c r="J18" s="394">
        <v>3346672</v>
      </c>
      <c r="K18" s="53">
        <v>3346672</v>
      </c>
      <c r="L18" s="53">
        <v>0</v>
      </c>
      <c r="M18" s="53">
        <v>0</v>
      </c>
      <c r="N18" s="53">
        <v>5540670</v>
      </c>
      <c r="O18" s="53">
        <v>0</v>
      </c>
      <c r="P18" s="53">
        <v>8824511</v>
      </c>
      <c r="Q18" s="53">
        <v>2814560</v>
      </c>
      <c r="R18" s="53">
        <v>0</v>
      </c>
      <c r="S18" s="53">
        <v>0</v>
      </c>
      <c r="T18" s="394">
        <v>17179741</v>
      </c>
      <c r="U18" s="395">
        <v>0.37656613192110755</v>
      </c>
      <c r="V18" s="385" t="s">
        <v>513</v>
      </c>
    </row>
    <row r="19" spans="1:22" s="26" customFormat="1" ht="22.5" customHeight="1">
      <c r="A19" s="145">
        <v>9</v>
      </c>
      <c r="B19" s="57" t="s">
        <v>514</v>
      </c>
      <c r="C19" s="394">
        <v>66610976</v>
      </c>
      <c r="D19" s="52">
        <v>50867709</v>
      </c>
      <c r="E19" s="53">
        <v>15743267</v>
      </c>
      <c r="F19" s="53">
        <v>20200</v>
      </c>
      <c r="G19" s="53">
        <v>0</v>
      </c>
      <c r="H19" s="394">
        <v>66590776</v>
      </c>
      <c r="I19" s="394">
        <v>31240892</v>
      </c>
      <c r="J19" s="394">
        <v>28283698</v>
      </c>
      <c r="K19" s="53">
        <v>14804481</v>
      </c>
      <c r="L19" s="53">
        <v>13479217</v>
      </c>
      <c r="M19" s="53">
        <v>0</v>
      </c>
      <c r="N19" s="53">
        <v>2957194</v>
      </c>
      <c r="O19" s="53">
        <v>0</v>
      </c>
      <c r="P19" s="53">
        <v>35188584</v>
      </c>
      <c r="Q19" s="53">
        <v>161300</v>
      </c>
      <c r="R19" s="53">
        <v>0</v>
      </c>
      <c r="S19" s="53">
        <v>0</v>
      </c>
      <c r="T19" s="394">
        <v>38307078</v>
      </c>
      <c r="U19" s="395">
        <v>0.90534220341723914</v>
      </c>
      <c r="V19" s="385" t="s">
        <v>515</v>
      </c>
    </row>
    <row r="20" spans="1:22" s="26" customFormat="1" ht="22.5" customHeight="1">
      <c r="A20" s="145">
        <v>10</v>
      </c>
      <c r="B20" s="57" t="s">
        <v>436</v>
      </c>
      <c r="C20" s="394">
        <v>214853</v>
      </c>
      <c r="D20" s="52">
        <v>77826</v>
      </c>
      <c r="E20" s="53">
        <v>137027</v>
      </c>
      <c r="F20" s="53">
        <v>0</v>
      </c>
      <c r="G20" s="53">
        <v>0</v>
      </c>
      <c r="H20" s="394">
        <v>214853</v>
      </c>
      <c r="I20" s="394">
        <v>160527</v>
      </c>
      <c r="J20" s="394">
        <v>87705</v>
      </c>
      <c r="K20" s="53">
        <v>87705</v>
      </c>
      <c r="L20" s="53">
        <v>0</v>
      </c>
      <c r="M20" s="53">
        <v>0</v>
      </c>
      <c r="N20" s="53">
        <v>72822</v>
      </c>
      <c r="O20" s="53">
        <v>0</v>
      </c>
      <c r="P20" s="53">
        <v>54326</v>
      </c>
      <c r="Q20" s="53">
        <v>0</v>
      </c>
      <c r="R20" s="53">
        <v>0</v>
      </c>
      <c r="S20" s="53">
        <v>0</v>
      </c>
      <c r="T20" s="394">
        <v>127148</v>
      </c>
      <c r="U20" s="395">
        <v>0.54635668766001977</v>
      </c>
      <c r="V20" s="385" t="s">
        <v>516</v>
      </c>
    </row>
    <row r="21" spans="1:22" s="26" customFormat="1" ht="22.5" customHeight="1">
      <c r="A21" s="145">
        <v>11</v>
      </c>
      <c r="B21" s="57" t="s">
        <v>517</v>
      </c>
      <c r="C21" s="394">
        <v>3398642</v>
      </c>
      <c r="D21" s="52">
        <v>464503</v>
      </c>
      <c r="E21" s="53">
        <v>2934139</v>
      </c>
      <c r="F21" s="53">
        <v>26200</v>
      </c>
      <c r="G21" s="53">
        <v>0</v>
      </c>
      <c r="H21" s="394">
        <v>3372442</v>
      </c>
      <c r="I21" s="394">
        <v>3300791</v>
      </c>
      <c r="J21" s="394">
        <v>1274507</v>
      </c>
      <c r="K21" s="53">
        <v>1274507</v>
      </c>
      <c r="L21" s="53">
        <v>0</v>
      </c>
      <c r="M21" s="53">
        <v>0</v>
      </c>
      <c r="N21" s="53">
        <v>2026284</v>
      </c>
      <c r="O21" s="53">
        <v>0</v>
      </c>
      <c r="P21" s="53">
        <v>71651</v>
      </c>
      <c r="Q21" s="53">
        <v>0</v>
      </c>
      <c r="R21" s="53">
        <v>0</v>
      </c>
      <c r="S21" s="53">
        <v>0</v>
      </c>
      <c r="T21" s="394">
        <v>2097935</v>
      </c>
      <c r="U21" s="395">
        <v>0.38612169022516118</v>
      </c>
      <c r="V21" s="385" t="s">
        <v>518</v>
      </c>
    </row>
    <row r="22" spans="1:22" s="26" customFormat="1" ht="22.5" customHeight="1">
      <c r="A22" s="145">
        <v>12</v>
      </c>
      <c r="B22" s="57" t="s">
        <v>519</v>
      </c>
      <c r="C22" s="394">
        <v>6854863</v>
      </c>
      <c r="D22" s="52">
        <v>597035</v>
      </c>
      <c r="E22" s="53">
        <v>6257828</v>
      </c>
      <c r="F22" s="53">
        <v>0</v>
      </c>
      <c r="G22" s="53">
        <v>0</v>
      </c>
      <c r="H22" s="394">
        <v>6854863</v>
      </c>
      <c r="I22" s="394">
        <v>6801527</v>
      </c>
      <c r="J22" s="394">
        <v>2557031</v>
      </c>
      <c r="K22" s="53">
        <v>2557031</v>
      </c>
      <c r="L22" s="53">
        <v>0</v>
      </c>
      <c r="M22" s="53">
        <v>0</v>
      </c>
      <c r="N22" s="53">
        <v>4244496</v>
      </c>
      <c r="O22" s="53">
        <v>0</v>
      </c>
      <c r="P22" s="53">
        <v>53336</v>
      </c>
      <c r="Q22" s="53">
        <v>0</v>
      </c>
      <c r="R22" s="53">
        <v>0</v>
      </c>
      <c r="S22" s="53">
        <v>0</v>
      </c>
      <c r="T22" s="394">
        <v>4297832</v>
      </c>
      <c r="U22" s="395">
        <v>0.37594954780007489</v>
      </c>
      <c r="V22" s="385" t="s">
        <v>520</v>
      </c>
    </row>
    <row r="23" spans="1:22" s="26" customFormat="1" ht="22.5" customHeight="1">
      <c r="A23" s="145">
        <v>13</v>
      </c>
      <c r="B23" s="57" t="s">
        <v>521</v>
      </c>
      <c r="C23" s="394">
        <v>5755819</v>
      </c>
      <c r="D23" s="52">
        <v>107364</v>
      </c>
      <c r="E23" s="53">
        <v>5648455</v>
      </c>
      <c r="F23" s="53">
        <v>0</v>
      </c>
      <c r="G23" s="53">
        <v>0</v>
      </c>
      <c r="H23" s="394">
        <v>5755819</v>
      </c>
      <c r="I23" s="394">
        <v>5657915</v>
      </c>
      <c r="J23" s="394">
        <v>2378950</v>
      </c>
      <c r="K23" s="53">
        <v>2378950</v>
      </c>
      <c r="L23" s="53">
        <v>0</v>
      </c>
      <c r="M23" s="53">
        <v>0</v>
      </c>
      <c r="N23" s="53">
        <v>3278965</v>
      </c>
      <c r="O23" s="53">
        <v>0</v>
      </c>
      <c r="P23" s="53">
        <v>97904</v>
      </c>
      <c r="Q23" s="53">
        <v>0</v>
      </c>
      <c r="R23" s="53">
        <v>0</v>
      </c>
      <c r="S23" s="53">
        <v>0</v>
      </c>
      <c r="T23" s="394">
        <v>3376869</v>
      </c>
      <c r="U23" s="395">
        <v>0.42046407554726434</v>
      </c>
      <c r="V23" s="385" t="s">
        <v>522</v>
      </c>
    </row>
    <row r="24" spans="1:22" s="26" customFormat="1" ht="22.5" customHeight="1">
      <c r="A24" s="145">
        <v>14</v>
      </c>
      <c r="B24" s="57" t="s">
        <v>523</v>
      </c>
      <c r="C24" s="394">
        <v>1675841</v>
      </c>
      <c r="D24" s="53">
        <v>1596900</v>
      </c>
      <c r="E24" s="53">
        <v>78941</v>
      </c>
      <c r="F24" s="53">
        <v>0</v>
      </c>
      <c r="G24" s="53">
        <v>0</v>
      </c>
      <c r="H24" s="394">
        <v>1675841</v>
      </c>
      <c r="I24" s="394">
        <v>46502</v>
      </c>
      <c r="J24" s="394">
        <v>25402</v>
      </c>
      <c r="K24" s="53">
        <v>25402</v>
      </c>
      <c r="L24" s="53">
        <v>0</v>
      </c>
      <c r="M24" s="53">
        <v>0</v>
      </c>
      <c r="N24" s="53">
        <v>21100</v>
      </c>
      <c r="O24" s="53">
        <v>0</v>
      </c>
      <c r="P24" s="53">
        <v>1576900</v>
      </c>
      <c r="Q24" s="53">
        <v>0</v>
      </c>
      <c r="R24" s="53">
        <v>0</v>
      </c>
      <c r="S24" s="53">
        <v>52439</v>
      </c>
      <c r="T24" s="394">
        <v>1650439</v>
      </c>
      <c r="U24" s="395">
        <v>0.5462560750075266</v>
      </c>
      <c r="V24" s="385" t="s">
        <v>524</v>
      </c>
    </row>
    <row r="25" spans="1:22" s="384" customFormat="1" ht="22.5" customHeight="1">
      <c r="A25" s="101" t="s">
        <v>1</v>
      </c>
      <c r="B25" s="102" t="s">
        <v>525</v>
      </c>
      <c r="C25" s="394">
        <v>4006353935</v>
      </c>
      <c r="D25" s="394">
        <v>2711242743</v>
      </c>
      <c r="E25" s="394">
        <v>1295111192</v>
      </c>
      <c r="F25" s="394">
        <v>31210799</v>
      </c>
      <c r="G25" s="394">
        <v>3509680</v>
      </c>
      <c r="H25" s="394">
        <v>3971633456</v>
      </c>
      <c r="I25" s="394">
        <v>2255262400</v>
      </c>
      <c r="J25" s="394">
        <v>433586275</v>
      </c>
      <c r="K25" s="394">
        <v>356922044</v>
      </c>
      <c r="L25" s="394">
        <v>76664231</v>
      </c>
      <c r="M25" s="394">
        <v>0</v>
      </c>
      <c r="N25" s="394">
        <v>1820255983</v>
      </c>
      <c r="O25" s="394">
        <v>1420142</v>
      </c>
      <c r="P25" s="394">
        <v>1474050140</v>
      </c>
      <c r="Q25" s="394">
        <v>75187782</v>
      </c>
      <c r="R25" s="394">
        <v>655300</v>
      </c>
      <c r="S25" s="394">
        <v>166477834</v>
      </c>
      <c r="T25" s="394">
        <v>3538047181</v>
      </c>
      <c r="U25" s="395">
        <v>0.19225535574042293</v>
      </c>
      <c r="V25" s="385"/>
    </row>
    <row r="26" spans="1:22" s="384" customFormat="1" ht="22.5" customHeight="1">
      <c r="A26" s="101">
        <v>1</v>
      </c>
      <c r="B26" s="102" t="s">
        <v>526</v>
      </c>
      <c r="C26" s="394">
        <v>1088095166</v>
      </c>
      <c r="D26" s="394">
        <v>897744623</v>
      </c>
      <c r="E26" s="394">
        <v>190350543</v>
      </c>
      <c r="F26" s="394">
        <v>8360302</v>
      </c>
      <c r="G26" s="394">
        <v>32500</v>
      </c>
      <c r="H26" s="394">
        <v>1079702364</v>
      </c>
      <c r="I26" s="394">
        <v>479502109</v>
      </c>
      <c r="J26" s="394">
        <v>139374794</v>
      </c>
      <c r="K26" s="394">
        <v>95973668</v>
      </c>
      <c r="L26" s="394">
        <v>43401126</v>
      </c>
      <c r="M26" s="394">
        <v>0</v>
      </c>
      <c r="N26" s="394">
        <v>340127315</v>
      </c>
      <c r="O26" s="394">
        <v>0</v>
      </c>
      <c r="P26" s="394">
        <v>551505482</v>
      </c>
      <c r="Q26" s="394">
        <v>19260967</v>
      </c>
      <c r="R26" s="394">
        <v>0</v>
      </c>
      <c r="S26" s="394">
        <v>29433806</v>
      </c>
      <c r="T26" s="394">
        <v>940327570</v>
      </c>
      <c r="U26" s="395">
        <v>0.29066565377713488</v>
      </c>
      <c r="V26" s="385"/>
    </row>
    <row r="27" spans="1:22" s="26" customFormat="1" ht="22.5" customHeight="1">
      <c r="A27" s="145" t="s">
        <v>9</v>
      </c>
      <c r="B27" s="57" t="s">
        <v>527</v>
      </c>
      <c r="C27" s="394">
        <v>74627721</v>
      </c>
      <c r="D27" s="53">
        <v>36740173</v>
      </c>
      <c r="E27" s="53">
        <v>37887548</v>
      </c>
      <c r="F27" s="53">
        <v>258135</v>
      </c>
      <c r="G27" s="53">
        <v>0</v>
      </c>
      <c r="H27" s="394">
        <v>74369586</v>
      </c>
      <c r="I27" s="394">
        <v>57707256</v>
      </c>
      <c r="J27" s="394">
        <v>22674655</v>
      </c>
      <c r="K27" s="53">
        <v>18400863</v>
      </c>
      <c r="L27" s="53">
        <v>4273792</v>
      </c>
      <c r="M27" s="53">
        <v>0</v>
      </c>
      <c r="N27" s="53">
        <v>35032601</v>
      </c>
      <c r="O27" s="53">
        <v>0</v>
      </c>
      <c r="P27" s="53">
        <v>11711358</v>
      </c>
      <c r="Q27" s="53">
        <v>4950972</v>
      </c>
      <c r="R27" s="53">
        <v>0</v>
      </c>
      <c r="S27" s="53">
        <v>0</v>
      </c>
      <c r="T27" s="394">
        <v>51694931</v>
      </c>
      <c r="U27" s="395">
        <v>0.39292554475298563</v>
      </c>
      <c r="V27" s="385" t="s">
        <v>528</v>
      </c>
    </row>
    <row r="28" spans="1:22" s="26" customFormat="1" ht="22.5" customHeight="1">
      <c r="A28" s="145" t="s">
        <v>10</v>
      </c>
      <c r="B28" s="57" t="s">
        <v>529</v>
      </c>
      <c r="C28" s="394">
        <v>130320359</v>
      </c>
      <c r="D28" s="53">
        <v>81840573</v>
      </c>
      <c r="E28" s="53">
        <v>48479786</v>
      </c>
      <c r="F28" s="53">
        <v>0</v>
      </c>
      <c r="G28" s="53">
        <v>0</v>
      </c>
      <c r="H28" s="394">
        <v>130320359</v>
      </c>
      <c r="I28" s="394">
        <v>77067187</v>
      </c>
      <c r="J28" s="394">
        <v>25803167</v>
      </c>
      <c r="K28" s="53">
        <v>10184089</v>
      </c>
      <c r="L28" s="53">
        <v>15619078</v>
      </c>
      <c r="M28" s="53">
        <v>0</v>
      </c>
      <c r="N28" s="53">
        <v>51264020</v>
      </c>
      <c r="O28" s="53">
        <v>0</v>
      </c>
      <c r="P28" s="53">
        <v>36892701</v>
      </c>
      <c r="Q28" s="53">
        <v>1610000</v>
      </c>
      <c r="R28" s="53">
        <v>0</v>
      </c>
      <c r="S28" s="53">
        <v>14750471</v>
      </c>
      <c r="T28" s="394">
        <v>104517192</v>
      </c>
      <c r="U28" s="395">
        <v>0.33481392022262341</v>
      </c>
      <c r="V28" s="385" t="s">
        <v>530</v>
      </c>
    </row>
    <row r="29" spans="1:22" s="26" customFormat="1" ht="22.5" customHeight="1">
      <c r="A29" s="145" t="s">
        <v>31</v>
      </c>
      <c r="B29" s="57" t="s">
        <v>531</v>
      </c>
      <c r="C29" s="394">
        <v>35829025</v>
      </c>
      <c r="D29" s="53">
        <v>26020231</v>
      </c>
      <c r="E29" s="53">
        <v>9808794</v>
      </c>
      <c r="F29" s="53">
        <v>0</v>
      </c>
      <c r="G29" s="53">
        <v>0</v>
      </c>
      <c r="H29" s="394">
        <v>35829025</v>
      </c>
      <c r="I29" s="394">
        <v>25888972</v>
      </c>
      <c r="J29" s="394">
        <v>9654336</v>
      </c>
      <c r="K29" s="53">
        <v>4316944</v>
      </c>
      <c r="L29" s="53">
        <v>5337392</v>
      </c>
      <c r="M29" s="53">
        <v>0</v>
      </c>
      <c r="N29" s="53">
        <v>16234636</v>
      </c>
      <c r="O29" s="53">
        <v>0</v>
      </c>
      <c r="P29" s="53">
        <v>9940053</v>
      </c>
      <c r="Q29" s="53">
        <v>0</v>
      </c>
      <c r="R29" s="53">
        <v>0</v>
      </c>
      <c r="S29" s="53">
        <v>0</v>
      </c>
      <c r="T29" s="394">
        <v>26174689</v>
      </c>
      <c r="U29" s="395">
        <v>0.37291306893143539</v>
      </c>
      <c r="V29" s="385" t="s">
        <v>532</v>
      </c>
    </row>
    <row r="30" spans="1:22" s="26" customFormat="1" ht="22.5" customHeight="1">
      <c r="A30" s="145" t="s">
        <v>33</v>
      </c>
      <c r="B30" s="57" t="s">
        <v>533</v>
      </c>
      <c r="C30" s="394">
        <v>134245272</v>
      </c>
      <c r="D30" s="53">
        <v>121579156</v>
      </c>
      <c r="E30" s="53">
        <v>12666116</v>
      </c>
      <c r="F30" s="53">
        <v>0</v>
      </c>
      <c r="G30" s="53">
        <v>0</v>
      </c>
      <c r="H30" s="394">
        <v>134245272</v>
      </c>
      <c r="I30" s="394">
        <v>79830697</v>
      </c>
      <c r="J30" s="394">
        <v>28473401</v>
      </c>
      <c r="K30" s="53">
        <v>21974615</v>
      </c>
      <c r="L30" s="53">
        <v>6498786</v>
      </c>
      <c r="M30" s="53">
        <v>0</v>
      </c>
      <c r="N30" s="53">
        <v>51357296</v>
      </c>
      <c r="O30" s="53">
        <v>0</v>
      </c>
      <c r="P30" s="53">
        <v>54414575</v>
      </c>
      <c r="Q30" s="53">
        <v>0</v>
      </c>
      <c r="R30" s="53">
        <v>0</v>
      </c>
      <c r="S30" s="53">
        <v>0</v>
      </c>
      <c r="T30" s="394">
        <v>105771871</v>
      </c>
      <c r="U30" s="395">
        <v>0.35667233370140811</v>
      </c>
      <c r="V30" s="385" t="s">
        <v>534</v>
      </c>
    </row>
    <row r="31" spans="1:22" s="26" customFormat="1" ht="22.5" customHeight="1">
      <c r="A31" s="145" t="s">
        <v>34</v>
      </c>
      <c r="B31" s="57" t="s">
        <v>535</v>
      </c>
      <c r="C31" s="394">
        <v>112397595</v>
      </c>
      <c r="D31" s="53">
        <v>100058472</v>
      </c>
      <c r="E31" s="53">
        <v>12339123</v>
      </c>
      <c r="F31" s="53">
        <v>0</v>
      </c>
      <c r="G31" s="53">
        <v>0</v>
      </c>
      <c r="H31" s="394">
        <v>112397595</v>
      </c>
      <c r="I31" s="394">
        <v>5155507</v>
      </c>
      <c r="J31" s="394">
        <v>1576358</v>
      </c>
      <c r="K31" s="53">
        <v>1170826</v>
      </c>
      <c r="L31" s="53">
        <v>405532</v>
      </c>
      <c r="M31" s="53">
        <v>0</v>
      </c>
      <c r="N31" s="53">
        <v>3579149</v>
      </c>
      <c r="O31" s="53">
        <v>0</v>
      </c>
      <c r="P31" s="53">
        <v>95218282</v>
      </c>
      <c r="Q31" s="53">
        <v>0</v>
      </c>
      <c r="R31" s="53">
        <v>0</v>
      </c>
      <c r="S31" s="53">
        <v>12023806</v>
      </c>
      <c r="T31" s="394">
        <v>110821237</v>
      </c>
      <c r="U31" s="395">
        <v>0.30576197452549286</v>
      </c>
      <c r="V31" s="385" t="s">
        <v>536</v>
      </c>
    </row>
    <row r="32" spans="1:22" s="26" customFormat="1" ht="22.5" customHeight="1">
      <c r="A32" s="145" t="s">
        <v>54</v>
      </c>
      <c r="B32" s="57" t="s">
        <v>537</v>
      </c>
      <c r="C32" s="394">
        <v>43081528</v>
      </c>
      <c r="D32" s="53">
        <v>36417044</v>
      </c>
      <c r="E32" s="53">
        <v>6664484</v>
      </c>
      <c r="F32" s="53">
        <v>0</v>
      </c>
      <c r="G32" s="53">
        <v>4500</v>
      </c>
      <c r="H32" s="394">
        <v>43077028</v>
      </c>
      <c r="I32" s="394">
        <v>33294987</v>
      </c>
      <c r="J32" s="394">
        <v>15417281</v>
      </c>
      <c r="K32" s="53">
        <v>10240079</v>
      </c>
      <c r="L32" s="53">
        <v>5177202</v>
      </c>
      <c r="M32" s="53">
        <v>0</v>
      </c>
      <c r="N32" s="53">
        <v>17877706</v>
      </c>
      <c r="O32" s="53">
        <v>0</v>
      </c>
      <c r="P32" s="53">
        <v>9622513</v>
      </c>
      <c r="Q32" s="53">
        <v>0</v>
      </c>
      <c r="R32" s="53">
        <v>0</v>
      </c>
      <c r="S32" s="53">
        <v>159528</v>
      </c>
      <c r="T32" s="394">
        <v>27659747</v>
      </c>
      <c r="U32" s="395">
        <v>0.46305111937722038</v>
      </c>
      <c r="V32" s="385" t="s">
        <v>538</v>
      </c>
    </row>
    <row r="33" spans="1:22" s="26" customFormat="1" ht="22.5" customHeight="1">
      <c r="A33" s="145" t="s">
        <v>57</v>
      </c>
      <c r="B33" s="57" t="s">
        <v>539</v>
      </c>
      <c r="C33" s="394">
        <v>248481336</v>
      </c>
      <c r="D33" s="53">
        <v>225195550</v>
      </c>
      <c r="E33" s="53">
        <v>23285786</v>
      </c>
      <c r="F33" s="53">
        <v>0</v>
      </c>
      <c r="G33" s="53">
        <v>0</v>
      </c>
      <c r="H33" s="394">
        <v>248481336</v>
      </c>
      <c r="I33" s="394">
        <v>99114040</v>
      </c>
      <c r="J33" s="394">
        <v>18457241</v>
      </c>
      <c r="K33" s="53">
        <v>17212927</v>
      </c>
      <c r="L33" s="53">
        <v>1244314</v>
      </c>
      <c r="M33" s="53">
        <v>0</v>
      </c>
      <c r="N33" s="53">
        <v>80656799</v>
      </c>
      <c r="O33" s="53">
        <v>0</v>
      </c>
      <c r="P33" s="53">
        <v>136667301</v>
      </c>
      <c r="Q33" s="53">
        <v>12699995</v>
      </c>
      <c r="R33" s="53">
        <v>0</v>
      </c>
      <c r="S33" s="53">
        <v>0</v>
      </c>
      <c r="T33" s="394">
        <v>230024095</v>
      </c>
      <c r="U33" s="395">
        <v>0.18622226477701848</v>
      </c>
      <c r="V33" s="385" t="s">
        <v>540</v>
      </c>
    </row>
    <row r="34" spans="1:22" s="26" customFormat="1" ht="22.5" customHeight="1">
      <c r="A34" s="145" t="s">
        <v>58</v>
      </c>
      <c r="B34" s="57" t="s">
        <v>541</v>
      </c>
      <c r="C34" s="394">
        <v>19641931</v>
      </c>
      <c r="D34" s="53">
        <v>15051130</v>
      </c>
      <c r="E34" s="53">
        <v>4590801</v>
      </c>
      <c r="F34" s="53">
        <v>1138921</v>
      </c>
      <c r="G34" s="53">
        <v>0</v>
      </c>
      <c r="H34" s="394">
        <v>18503010</v>
      </c>
      <c r="I34" s="394">
        <v>9933629</v>
      </c>
      <c r="J34" s="394">
        <v>3005978</v>
      </c>
      <c r="K34" s="53">
        <v>1968062</v>
      </c>
      <c r="L34" s="53">
        <v>1037916</v>
      </c>
      <c r="M34" s="53">
        <v>0</v>
      </c>
      <c r="N34" s="53">
        <v>6927651</v>
      </c>
      <c r="O34" s="53">
        <v>0</v>
      </c>
      <c r="P34" s="53">
        <v>8569381</v>
      </c>
      <c r="Q34" s="53">
        <v>0</v>
      </c>
      <c r="R34" s="53">
        <v>0</v>
      </c>
      <c r="S34" s="53">
        <v>0</v>
      </c>
      <c r="T34" s="394">
        <v>15497032</v>
      </c>
      <c r="U34" s="395">
        <v>0.30260622779449486</v>
      </c>
      <c r="V34" s="385" t="s">
        <v>542</v>
      </c>
    </row>
    <row r="35" spans="1:22" s="26" customFormat="1" ht="22.5" customHeight="1">
      <c r="A35" s="145" t="s">
        <v>543</v>
      </c>
      <c r="B35" s="57" t="s">
        <v>544</v>
      </c>
      <c r="C35" s="394">
        <v>32356199</v>
      </c>
      <c r="D35" s="53">
        <v>30035513</v>
      </c>
      <c r="E35" s="53">
        <v>2320686</v>
      </c>
      <c r="F35" s="53">
        <v>0</v>
      </c>
      <c r="G35" s="53">
        <v>0</v>
      </c>
      <c r="H35" s="394">
        <v>32356199</v>
      </c>
      <c r="I35" s="394">
        <v>25477538</v>
      </c>
      <c r="J35" s="394">
        <v>445247</v>
      </c>
      <c r="K35" s="53">
        <v>328021</v>
      </c>
      <c r="L35" s="53">
        <v>117226</v>
      </c>
      <c r="M35" s="53">
        <v>0</v>
      </c>
      <c r="N35" s="53">
        <v>25032291</v>
      </c>
      <c r="O35" s="53">
        <v>0</v>
      </c>
      <c r="P35" s="53">
        <v>6878661</v>
      </c>
      <c r="Q35" s="53">
        <v>0</v>
      </c>
      <c r="R35" s="53">
        <v>0</v>
      </c>
      <c r="S35" s="53">
        <v>0</v>
      </c>
      <c r="T35" s="394">
        <v>31910952</v>
      </c>
      <c r="U35" s="395">
        <v>1.7476060677448505E-2</v>
      </c>
      <c r="V35" s="385" t="s">
        <v>545</v>
      </c>
    </row>
    <row r="36" spans="1:22" s="26" customFormat="1" ht="22.5" customHeight="1">
      <c r="A36" s="145" t="s">
        <v>546</v>
      </c>
      <c r="B36" s="57" t="s">
        <v>547</v>
      </c>
      <c r="C36" s="394">
        <v>61478100</v>
      </c>
      <c r="D36" s="53">
        <v>53458546</v>
      </c>
      <c r="E36" s="53">
        <v>8019554</v>
      </c>
      <c r="F36" s="53">
        <v>0</v>
      </c>
      <c r="G36" s="53">
        <v>0</v>
      </c>
      <c r="H36" s="394">
        <v>61478100</v>
      </c>
      <c r="I36" s="394">
        <v>12266294</v>
      </c>
      <c r="J36" s="394">
        <v>1893301</v>
      </c>
      <c r="K36" s="53">
        <v>1893301</v>
      </c>
      <c r="L36" s="53">
        <v>0</v>
      </c>
      <c r="M36" s="53">
        <v>0</v>
      </c>
      <c r="N36" s="53">
        <v>10372993</v>
      </c>
      <c r="O36" s="53">
        <v>0</v>
      </c>
      <c r="P36" s="53">
        <v>49211806</v>
      </c>
      <c r="Q36" s="53">
        <v>0</v>
      </c>
      <c r="R36" s="53">
        <v>0</v>
      </c>
      <c r="S36" s="53">
        <v>0</v>
      </c>
      <c r="T36" s="394">
        <v>59584799</v>
      </c>
      <c r="U36" s="395">
        <v>0.15434987943383716</v>
      </c>
      <c r="V36" s="385" t="s">
        <v>548</v>
      </c>
    </row>
    <row r="37" spans="1:22" s="26" customFormat="1" ht="22.5" customHeight="1">
      <c r="A37" s="145" t="s">
        <v>549</v>
      </c>
      <c r="B37" s="57" t="s">
        <v>550</v>
      </c>
      <c r="C37" s="394">
        <v>42692223</v>
      </c>
      <c r="D37" s="53">
        <v>28645625</v>
      </c>
      <c r="E37" s="53">
        <v>14046598</v>
      </c>
      <c r="F37" s="53">
        <v>6963246</v>
      </c>
      <c r="G37" s="53">
        <v>0</v>
      </c>
      <c r="H37" s="394">
        <v>35728977</v>
      </c>
      <c r="I37" s="394">
        <v>30945324</v>
      </c>
      <c r="J37" s="394">
        <v>7637398</v>
      </c>
      <c r="K37" s="53">
        <v>5381308</v>
      </c>
      <c r="L37" s="53">
        <v>2256090</v>
      </c>
      <c r="M37" s="53">
        <v>0</v>
      </c>
      <c r="N37" s="53">
        <v>23307926</v>
      </c>
      <c r="O37" s="53">
        <v>0</v>
      </c>
      <c r="P37" s="53">
        <v>4783653</v>
      </c>
      <c r="Q37" s="53">
        <v>0</v>
      </c>
      <c r="R37" s="53">
        <v>0</v>
      </c>
      <c r="S37" s="53">
        <v>0</v>
      </c>
      <c r="T37" s="394">
        <v>28091579</v>
      </c>
      <c r="U37" s="395">
        <v>0.24680297417470892</v>
      </c>
      <c r="V37" s="385" t="s">
        <v>551</v>
      </c>
    </row>
    <row r="38" spans="1:22" s="26" customFormat="1" ht="22.5" customHeight="1">
      <c r="A38" s="145" t="s">
        <v>552</v>
      </c>
      <c r="B38" s="57" t="s">
        <v>553</v>
      </c>
      <c r="C38" s="394">
        <v>103159274</v>
      </c>
      <c r="D38" s="53">
        <v>101415514</v>
      </c>
      <c r="E38" s="53">
        <v>1743760</v>
      </c>
      <c r="F38" s="53">
        <v>0</v>
      </c>
      <c r="G38" s="53">
        <v>0</v>
      </c>
      <c r="H38" s="394">
        <v>103159274</v>
      </c>
      <c r="I38" s="394">
        <v>12113615</v>
      </c>
      <c r="J38" s="394">
        <v>3202257</v>
      </c>
      <c r="K38" s="53">
        <v>2049224</v>
      </c>
      <c r="L38" s="53">
        <v>1153033</v>
      </c>
      <c r="M38" s="53">
        <v>0</v>
      </c>
      <c r="N38" s="53">
        <v>8911358</v>
      </c>
      <c r="O38" s="53">
        <v>0</v>
      </c>
      <c r="P38" s="53">
        <v>91045659</v>
      </c>
      <c r="Q38" s="53">
        <v>0</v>
      </c>
      <c r="R38" s="53">
        <v>0</v>
      </c>
      <c r="S38" s="53">
        <v>0</v>
      </c>
      <c r="T38" s="394">
        <v>99957017</v>
      </c>
      <c r="U38" s="395">
        <v>0.26435188835042223</v>
      </c>
      <c r="V38" s="385" t="s">
        <v>554</v>
      </c>
    </row>
    <row r="39" spans="1:22" s="26" customFormat="1" ht="22.5" customHeight="1">
      <c r="A39" s="145" t="s">
        <v>555</v>
      </c>
      <c r="B39" s="57" t="s">
        <v>556</v>
      </c>
      <c r="C39" s="394">
        <v>49784603</v>
      </c>
      <c r="D39" s="53">
        <v>41287096</v>
      </c>
      <c r="E39" s="53">
        <v>8497507</v>
      </c>
      <c r="F39" s="53">
        <v>0</v>
      </c>
      <c r="G39" s="53">
        <v>28000</v>
      </c>
      <c r="H39" s="394">
        <v>49756603</v>
      </c>
      <c r="I39" s="394">
        <v>10707063</v>
      </c>
      <c r="J39" s="394">
        <v>1134174</v>
      </c>
      <c r="K39" s="53">
        <v>853409</v>
      </c>
      <c r="L39" s="53">
        <v>280765</v>
      </c>
      <c r="M39" s="53">
        <v>0</v>
      </c>
      <c r="N39" s="53">
        <v>9572889</v>
      </c>
      <c r="O39" s="53">
        <v>0</v>
      </c>
      <c r="P39" s="53">
        <v>36549539</v>
      </c>
      <c r="Q39" s="53">
        <v>0</v>
      </c>
      <c r="R39" s="53">
        <v>0</v>
      </c>
      <c r="S39" s="53">
        <v>2500001</v>
      </c>
      <c r="T39" s="394">
        <v>48622429</v>
      </c>
      <c r="U39" s="395">
        <v>0.10592764794603338</v>
      </c>
      <c r="V39" s="385" t="s">
        <v>557</v>
      </c>
    </row>
    <row r="40" spans="1:22" s="26" customFormat="1" ht="22.5" customHeight="1">
      <c r="A40" s="145"/>
      <c r="B40" s="57"/>
      <c r="C40" s="394">
        <v>0</v>
      </c>
      <c r="D40" s="53"/>
      <c r="E40" s="53"/>
      <c r="F40" s="53"/>
      <c r="G40" s="53"/>
      <c r="H40" s="394">
        <v>0</v>
      </c>
      <c r="I40" s="394">
        <v>0</v>
      </c>
      <c r="J40" s="394">
        <v>0</v>
      </c>
      <c r="K40" s="53"/>
      <c r="L40" s="53"/>
      <c r="M40" s="53"/>
      <c r="N40" s="53"/>
      <c r="O40" s="53"/>
      <c r="P40" s="53"/>
      <c r="Q40" s="53"/>
      <c r="R40" s="53"/>
      <c r="S40" s="53"/>
      <c r="T40" s="394">
        <v>0</v>
      </c>
      <c r="U40" s="395" t="e">
        <v>#DIV/0!</v>
      </c>
      <c r="V40" s="385"/>
    </row>
    <row r="41" spans="1:22" s="384" customFormat="1" ht="22.5" customHeight="1">
      <c r="A41" s="101">
        <v>2</v>
      </c>
      <c r="B41" s="102" t="s">
        <v>558</v>
      </c>
      <c r="C41" s="394">
        <v>230403380</v>
      </c>
      <c r="D41" s="394">
        <v>171678026</v>
      </c>
      <c r="E41" s="394">
        <v>58725354</v>
      </c>
      <c r="F41" s="394">
        <v>0</v>
      </c>
      <c r="G41" s="394">
        <v>160000</v>
      </c>
      <c r="H41" s="394">
        <v>230243380</v>
      </c>
      <c r="I41" s="394">
        <v>83977015</v>
      </c>
      <c r="J41" s="394">
        <v>21727616</v>
      </c>
      <c r="K41" s="394">
        <v>19344628</v>
      </c>
      <c r="L41" s="394">
        <v>2382988</v>
      </c>
      <c r="M41" s="394">
        <v>0</v>
      </c>
      <c r="N41" s="394">
        <v>62249399</v>
      </c>
      <c r="O41" s="394">
        <v>0</v>
      </c>
      <c r="P41" s="394">
        <v>98293096</v>
      </c>
      <c r="Q41" s="394">
        <v>0</v>
      </c>
      <c r="R41" s="394">
        <v>0</v>
      </c>
      <c r="S41" s="394">
        <v>47973269</v>
      </c>
      <c r="T41" s="394">
        <v>208515764</v>
      </c>
      <c r="U41" s="395">
        <v>0.25873289256590032</v>
      </c>
      <c r="V41" s="385"/>
    </row>
    <row r="42" spans="1:22" s="26" customFormat="1" ht="22.5" customHeight="1">
      <c r="A42" s="145" t="s">
        <v>11</v>
      </c>
      <c r="B42" s="57" t="s">
        <v>559</v>
      </c>
      <c r="C42" s="394">
        <v>4502246</v>
      </c>
      <c r="D42" s="53">
        <v>2024705</v>
      </c>
      <c r="E42" s="53">
        <v>2477541</v>
      </c>
      <c r="F42" s="53">
        <v>0</v>
      </c>
      <c r="G42" s="53">
        <v>0</v>
      </c>
      <c r="H42" s="394">
        <v>4502246</v>
      </c>
      <c r="I42" s="394">
        <v>2696166</v>
      </c>
      <c r="J42" s="394">
        <v>1239963</v>
      </c>
      <c r="K42" s="53">
        <v>1239963</v>
      </c>
      <c r="L42" s="53">
        <v>0</v>
      </c>
      <c r="M42" s="53">
        <v>0</v>
      </c>
      <c r="N42" s="53">
        <v>1456203</v>
      </c>
      <c r="O42" s="53">
        <v>0</v>
      </c>
      <c r="P42" s="53">
        <v>1806080</v>
      </c>
      <c r="Q42" s="53">
        <v>0</v>
      </c>
      <c r="R42" s="53">
        <v>0</v>
      </c>
      <c r="S42" s="53">
        <v>0</v>
      </c>
      <c r="T42" s="394">
        <v>3262283</v>
      </c>
      <c r="U42" s="395">
        <v>0.45989861158400486</v>
      </c>
      <c r="V42" s="385" t="s">
        <v>560</v>
      </c>
    </row>
    <row r="43" spans="1:22" s="26" customFormat="1" ht="22.5" customHeight="1">
      <c r="A43" s="145" t="s">
        <v>12</v>
      </c>
      <c r="B43" s="397" t="s">
        <v>561</v>
      </c>
      <c r="C43" s="394">
        <v>51125943</v>
      </c>
      <c r="D43" s="53">
        <v>42416690</v>
      </c>
      <c r="E43" s="53">
        <v>8709253</v>
      </c>
      <c r="F43" s="53">
        <v>0</v>
      </c>
      <c r="G43" s="53">
        <v>0</v>
      </c>
      <c r="H43" s="394">
        <v>51125943</v>
      </c>
      <c r="I43" s="394">
        <v>25061829</v>
      </c>
      <c r="J43" s="394">
        <v>7394329</v>
      </c>
      <c r="K43" s="53">
        <v>6183461</v>
      </c>
      <c r="L43" s="53">
        <v>1210868</v>
      </c>
      <c r="M43" s="53">
        <v>0</v>
      </c>
      <c r="N43" s="53">
        <v>17667500</v>
      </c>
      <c r="O43" s="53">
        <v>0</v>
      </c>
      <c r="P43" s="53">
        <v>9718235</v>
      </c>
      <c r="Q43" s="53">
        <v>0</v>
      </c>
      <c r="R43" s="53">
        <v>0</v>
      </c>
      <c r="S43" s="53">
        <v>16345879</v>
      </c>
      <c r="T43" s="394">
        <v>43731614</v>
      </c>
      <c r="U43" s="395">
        <v>0.29504347029101508</v>
      </c>
      <c r="V43" s="385" t="s">
        <v>562</v>
      </c>
    </row>
    <row r="44" spans="1:22" s="26" customFormat="1" ht="22.5" customHeight="1">
      <c r="A44" s="145" t="s">
        <v>158</v>
      </c>
      <c r="B44" s="397" t="s">
        <v>563</v>
      </c>
      <c r="C44" s="394">
        <v>23546666</v>
      </c>
      <c r="D44" s="53">
        <v>16765713</v>
      </c>
      <c r="E44" s="53">
        <v>6780953</v>
      </c>
      <c r="F44" s="53">
        <v>0</v>
      </c>
      <c r="G44" s="53">
        <v>0</v>
      </c>
      <c r="H44" s="394">
        <v>23546666</v>
      </c>
      <c r="I44" s="394">
        <v>10179327</v>
      </c>
      <c r="J44" s="394">
        <v>2268983</v>
      </c>
      <c r="K44" s="53">
        <v>2268983</v>
      </c>
      <c r="L44" s="53">
        <v>0</v>
      </c>
      <c r="M44" s="53">
        <v>0</v>
      </c>
      <c r="N44" s="53">
        <v>7910344</v>
      </c>
      <c r="O44" s="53">
        <v>0</v>
      </c>
      <c r="P44" s="53">
        <v>13367339</v>
      </c>
      <c r="Q44" s="53">
        <v>0</v>
      </c>
      <c r="R44" s="53">
        <v>0</v>
      </c>
      <c r="S44" s="53">
        <v>0</v>
      </c>
      <c r="T44" s="394">
        <v>21277683</v>
      </c>
      <c r="U44" s="395">
        <v>0.22290108177092652</v>
      </c>
      <c r="V44" s="385" t="s">
        <v>564</v>
      </c>
    </row>
    <row r="45" spans="1:22" s="26" customFormat="1" ht="22.5" customHeight="1">
      <c r="A45" s="145" t="s">
        <v>192</v>
      </c>
      <c r="B45" s="397" t="s">
        <v>565</v>
      </c>
      <c r="C45" s="394">
        <v>87547972</v>
      </c>
      <c r="D45" s="53">
        <v>70942809</v>
      </c>
      <c r="E45" s="53">
        <v>16605163</v>
      </c>
      <c r="F45" s="53">
        <v>0</v>
      </c>
      <c r="G45" s="53">
        <v>0</v>
      </c>
      <c r="H45" s="394">
        <v>87547972</v>
      </c>
      <c r="I45" s="394">
        <v>10839869</v>
      </c>
      <c r="J45" s="394">
        <v>2176245</v>
      </c>
      <c r="K45" s="53">
        <v>2176245</v>
      </c>
      <c r="L45" s="53">
        <v>0</v>
      </c>
      <c r="M45" s="53">
        <v>0</v>
      </c>
      <c r="N45" s="53">
        <v>8663624</v>
      </c>
      <c r="O45" s="53">
        <v>0</v>
      </c>
      <c r="P45" s="53">
        <v>60675276</v>
      </c>
      <c r="Q45" s="53">
        <v>0</v>
      </c>
      <c r="R45" s="53">
        <v>0</v>
      </c>
      <c r="S45" s="53">
        <v>16032827</v>
      </c>
      <c r="T45" s="394">
        <v>85371727</v>
      </c>
      <c r="U45" s="395">
        <v>0.20076303505143836</v>
      </c>
      <c r="V45" s="385" t="s">
        <v>566</v>
      </c>
    </row>
    <row r="46" spans="1:22" s="26" customFormat="1" ht="22.5" customHeight="1">
      <c r="A46" s="145" t="s">
        <v>193</v>
      </c>
      <c r="B46" s="397" t="s">
        <v>567</v>
      </c>
      <c r="C46" s="394">
        <v>21263923</v>
      </c>
      <c r="D46" s="53">
        <v>13965561</v>
      </c>
      <c r="E46" s="53">
        <v>7298362</v>
      </c>
      <c r="F46" s="53">
        <v>0</v>
      </c>
      <c r="G46" s="53">
        <v>0</v>
      </c>
      <c r="H46" s="394">
        <v>21263923</v>
      </c>
      <c r="I46" s="394">
        <v>6930566</v>
      </c>
      <c r="J46" s="394">
        <v>1501020</v>
      </c>
      <c r="K46" s="53">
        <v>1501020</v>
      </c>
      <c r="L46" s="53">
        <v>0</v>
      </c>
      <c r="M46" s="53">
        <v>0</v>
      </c>
      <c r="N46" s="53">
        <v>5429546</v>
      </c>
      <c r="O46" s="53">
        <v>0</v>
      </c>
      <c r="P46" s="53">
        <v>1055058</v>
      </c>
      <c r="Q46" s="53">
        <v>0</v>
      </c>
      <c r="R46" s="53">
        <v>0</v>
      </c>
      <c r="S46" s="53">
        <v>13278299</v>
      </c>
      <c r="T46" s="394">
        <v>19762903</v>
      </c>
      <c r="U46" s="395">
        <v>0.21657971369149359</v>
      </c>
      <c r="V46" s="385" t="s">
        <v>568</v>
      </c>
    </row>
    <row r="47" spans="1:22" s="26" customFormat="1" ht="22.5" customHeight="1">
      <c r="A47" s="145" t="s">
        <v>194</v>
      </c>
      <c r="B47" s="397" t="s">
        <v>569</v>
      </c>
      <c r="C47" s="394">
        <v>12150378</v>
      </c>
      <c r="D47" s="53">
        <v>6756441</v>
      </c>
      <c r="E47" s="53">
        <v>5393937</v>
      </c>
      <c r="F47" s="53">
        <v>0</v>
      </c>
      <c r="G47" s="53">
        <v>0</v>
      </c>
      <c r="H47" s="394">
        <v>12150378</v>
      </c>
      <c r="I47" s="394">
        <v>8780882</v>
      </c>
      <c r="J47" s="394">
        <v>2330129</v>
      </c>
      <c r="K47" s="53">
        <v>2298129</v>
      </c>
      <c r="L47" s="53">
        <v>32000</v>
      </c>
      <c r="M47" s="53">
        <v>0</v>
      </c>
      <c r="N47" s="53">
        <v>6450753</v>
      </c>
      <c r="O47" s="53">
        <v>0</v>
      </c>
      <c r="P47" s="53">
        <v>3053232</v>
      </c>
      <c r="Q47" s="53">
        <v>0</v>
      </c>
      <c r="R47" s="53">
        <v>0</v>
      </c>
      <c r="S47" s="53">
        <v>316264</v>
      </c>
      <c r="T47" s="394">
        <v>9820249</v>
      </c>
      <c r="U47" s="395">
        <v>0.26536388941338696</v>
      </c>
      <c r="V47" s="385" t="s">
        <v>570</v>
      </c>
    </row>
    <row r="48" spans="1:22" s="26" customFormat="1" ht="22.5" customHeight="1">
      <c r="A48" s="145" t="s">
        <v>195</v>
      </c>
      <c r="B48" s="397" t="s">
        <v>571</v>
      </c>
      <c r="C48" s="394">
        <v>30266252</v>
      </c>
      <c r="D48" s="53">
        <v>18806107</v>
      </c>
      <c r="E48" s="53">
        <v>11460145</v>
      </c>
      <c r="F48" s="53">
        <v>0</v>
      </c>
      <c r="G48" s="53">
        <v>160000</v>
      </c>
      <c r="H48" s="394">
        <v>30106252</v>
      </c>
      <c r="I48" s="394">
        <v>19488376</v>
      </c>
      <c r="J48" s="394">
        <v>4816947</v>
      </c>
      <c r="K48" s="53">
        <v>3676827</v>
      </c>
      <c r="L48" s="53">
        <v>1140120</v>
      </c>
      <c r="M48" s="53">
        <v>0</v>
      </c>
      <c r="N48" s="53">
        <v>14671429</v>
      </c>
      <c r="O48" s="53">
        <v>0</v>
      </c>
      <c r="P48" s="53">
        <v>8617876</v>
      </c>
      <c r="Q48" s="53">
        <v>0</v>
      </c>
      <c r="R48" s="53">
        <v>0</v>
      </c>
      <c r="S48" s="53">
        <v>2000000</v>
      </c>
      <c r="T48" s="394">
        <v>25289305</v>
      </c>
      <c r="U48" s="395">
        <v>0.24717026190381383</v>
      </c>
      <c r="V48" s="385" t="s">
        <v>572</v>
      </c>
    </row>
    <row r="49" spans="1:22" s="26" customFormat="1" ht="22.5" customHeight="1">
      <c r="A49" s="145"/>
      <c r="B49" s="57"/>
      <c r="C49" s="394"/>
      <c r="D49" s="53"/>
      <c r="E49" s="53"/>
      <c r="F49" s="53"/>
      <c r="G49" s="53"/>
      <c r="H49" s="394"/>
      <c r="I49" s="394"/>
      <c r="J49" s="394"/>
      <c r="K49" s="53"/>
      <c r="L49" s="53"/>
      <c r="M49" s="53"/>
      <c r="N49" s="53"/>
      <c r="O49" s="53"/>
      <c r="P49" s="53"/>
      <c r="Q49" s="53"/>
      <c r="R49" s="53"/>
      <c r="S49" s="53"/>
      <c r="T49" s="394"/>
      <c r="U49" s="395" t="e">
        <v>#DIV/0!</v>
      </c>
      <c r="V49" s="385"/>
    </row>
    <row r="50" spans="1:22" s="384" customFormat="1" ht="22.5" customHeight="1">
      <c r="A50" s="101" t="s">
        <v>13</v>
      </c>
      <c r="B50" s="102" t="s">
        <v>573</v>
      </c>
      <c r="C50" s="394">
        <v>127627494</v>
      </c>
      <c r="D50" s="394">
        <v>78857732</v>
      </c>
      <c r="E50" s="394">
        <v>48769762</v>
      </c>
      <c r="F50" s="394">
        <v>6785559</v>
      </c>
      <c r="G50" s="394">
        <v>0</v>
      </c>
      <c r="H50" s="394">
        <v>120841935</v>
      </c>
      <c r="I50" s="394">
        <v>74319553</v>
      </c>
      <c r="J50" s="394">
        <v>25582239</v>
      </c>
      <c r="K50" s="394">
        <v>24248886</v>
      </c>
      <c r="L50" s="394">
        <v>1333353</v>
      </c>
      <c r="M50" s="394">
        <v>0</v>
      </c>
      <c r="N50" s="394">
        <v>48693314</v>
      </c>
      <c r="O50" s="394">
        <v>44000</v>
      </c>
      <c r="P50" s="394">
        <v>29723765</v>
      </c>
      <c r="Q50" s="394">
        <v>4478750</v>
      </c>
      <c r="R50" s="394">
        <v>0</v>
      </c>
      <c r="S50" s="394">
        <v>12319867</v>
      </c>
      <c r="T50" s="394">
        <v>95259696</v>
      </c>
      <c r="U50" s="395">
        <v>0.34421949496924448</v>
      </c>
      <c r="V50" s="385"/>
    </row>
    <row r="51" spans="1:22" s="26" customFormat="1" ht="22.5" customHeight="1">
      <c r="A51" s="145" t="s">
        <v>154</v>
      </c>
      <c r="B51" s="57" t="s">
        <v>574</v>
      </c>
      <c r="C51" s="394">
        <v>1735636</v>
      </c>
      <c r="D51" s="53">
        <v>344767</v>
      </c>
      <c r="E51" s="53">
        <v>1390869</v>
      </c>
      <c r="F51" s="53">
        <v>92000</v>
      </c>
      <c r="G51" s="53">
        <v>0</v>
      </c>
      <c r="H51" s="394">
        <v>1643636</v>
      </c>
      <c r="I51" s="394">
        <v>822636</v>
      </c>
      <c r="J51" s="394">
        <v>150498</v>
      </c>
      <c r="K51" s="53">
        <v>150498</v>
      </c>
      <c r="L51" s="53">
        <v>0</v>
      </c>
      <c r="M51" s="53">
        <v>0</v>
      </c>
      <c r="N51" s="53">
        <v>672138</v>
      </c>
      <c r="O51" s="53">
        <v>0</v>
      </c>
      <c r="P51" s="53">
        <v>821000</v>
      </c>
      <c r="Q51" s="53">
        <v>0</v>
      </c>
      <c r="R51" s="53">
        <v>0</v>
      </c>
      <c r="S51" s="53">
        <v>0</v>
      </c>
      <c r="T51" s="394">
        <v>1493138</v>
      </c>
      <c r="U51" s="395">
        <v>0.18294604174871998</v>
      </c>
      <c r="V51" s="385" t="s">
        <v>575</v>
      </c>
    </row>
    <row r="52" spans="1:22" s="26" customFormat="1" ht="22.5" customHeight="1">
      <c r="A52" s="145" t="s">
        <v>155</v>
      </c>
      <c r="B52" s="57" t="s">
        <v>576</v>
      </c>
      <c r="C52" s="394">
        <v>21162131</v>
      </c>
      <c r="D52" s="53">
        <v>15409214</v>
      </c>
      <c r="E52" s="53">
        <v>5752917</v>
      </c>
      <c r="F52" s="53">
        <v>0</v>
      </c>
      <c r="G52" s="53">
        <v>0</v>
      </c>
      <c r="H52" s="394">
        <v>21162131</v>
      </c>
      <c r="I52" s="394">
        <v>14822118</v>
      </c>
      <c r="J52" s="394">
        <v>8062593</v>
      </c>
      <c r="K52" s="53">
        <v>7860234</v>
      </c>
      <c r="L52" s="53">
        <v>202359</v>
      </c>
      <c r="M52" s="53">
        <v>0</v>
      </c>
      <c r="N52" s="53">
        <v>6759525</v>
      </c>
      <c r="O52" s="53">
        <v>0</v>
      </c>
      <c r="P52" s="53">
        <v>6101567</v>
      </c>
      <c r="Q52" s="53">
        <v>0</v>
      </c>
      <c r="R52" s="53">
        <v>0</v>
      </c>
      <c r="S52" s="53">
        <v>238446</v>
      </c>
      <c r="T52" s="394">
        <v>13099538</v>
      </c>
      <c r="U52" s="395">
        <v>0.54395687579872187</v>
      </c>
      <c r="V52" s="385" t="s">
        <v>577</v>
      </c>
    </row>
    <row r="53" spans="1:22" s="26" customFormat="1" ht="22.5" customHeight="1">
      <c r="A53" s="145" t="s">
        <v>578</v>
      </c>
      <c r="B53" s="57" t="s">
        <v>579</v>
      </c>
      <c r="C53" s="394">
        <v>18676251</v>
      </c>
      <c r="D53" s="53">
        <v>9370467</v>
      </c>
      <c r="E53" s="53">
        <v>9305784</v>
      </c>
      <c r="F53" s="53">
        <v>1</v>
      </c>
      <c r="G53" s="53">
        <v>0</v>
      </c>
      <c r="H53" s="394">
        <v>18676250</v>
      </c>
      <c r="I53" s="394">
        <v>10597364</v>
      </c>
      <c r="J53" s="394">
        <v>2642432</v>
      </c>
      <c r="K53" s="53">
        <v>2627231</v>
      </c>
      <c r="L53" s="53">
        <v>15201</v>
      </c>
      <c r="M53" s="53">
        <v>0</v>
      </c>
      <c r="N53" s="53">
        <v>7954932</v>
      </c>
      <c r="O53" s="53">
        <v>0</v>
      </c>
      <c r="P53" s="53">
        <v>4094516</v>
      </c>
      <c r="Q53" s="53">
        <v>1560000</v>
      </c>
      <c r="R53" s="53">
        <v>0</v>
      </c>
      <c r="S53" s="53">
        <v>2424370</v>
      </c>
      <c r="T53" s="394">
        <v>16033818</v>
      </c>
      <c r="U53" s="395">
        <v>0.24934804541959679</v>
      </c>
      <c r="V53" s="385" t="s">
        <v>580</v>
      </c>
    </row>
    <row r="54" spans="1:22" s="26" customFormat="1" ht="22.5" customHeight="1">
      <c r="A54" s="145" t="s">
        <v>581</v>
      </c>
      <c r="B54" s="57" t="s">
        <v>582</v>
      </c>
      <c r="C54" s="394">
        <v>7353679</v>
      </c>
      <c r="D54" s="53">
        <v>4672380</v>
      </c>
      <c r="E54" s="53">
        <v>2681299</v>
      </c>
      <c r="F54" s="53">
        <v>0</v>
      </c>
      <c r="G54" s="53">
        <v>0</v>
      </c>
      <c r="H54" s="394">
        <v>7353679</v>
      </c>
      <c r="I54" s="394">
        <v>4859214</v>
      </c>
      <c r="J54" s="394">
        <v>1914176</v>
      </c>
      <c r="K54" s="53">
        <v>1839485</v>
      </c>
      <c r="L54" s="53">
        <v>74691</v>
      </c>
      <c r="M54" s="53">
        <v>0</v>
      </c>
      <c r="N54" s="53">
        <v>2945038</v>
      </c>
      <c r="O54" s="53">
        <v>0</v>
      </c>
      <c r="P54" s="53">
        <v>2485313</v>
      </c>
      <c r="Q54" s="53">
        <v>0</v>
      </c>
      <c r="R54" s="53">
        <v>0</v>
      </c>
      <c r="S54" s="53">
        <v>9152</v>
      </c>
      <c r="T54" s="394">
        <v>5439503</v>
      </c>
      <c r="U54" s="395">
        <v>0.39392708368061174</v>
      </c>
      <c r="V54" s="385" t="s">
        <v>583</v>
      </c>
    </row>
    <row r="55" spans="1:22" s="26" customFormat="1" ht="22.5" customHeight="1">
      <c r="A55" s="145" t="s">
        <v>584</v>
      </c>
      <c r="B55" s="57" t="s">
        <v>585</v>
      </c>
      <c r="C55" s="394">
        <v>11682885</v>
      </c>
      <c r="D55" s="53">
        <v>5300743</v>
      </c>
      <c r="E55" s="53">
        <v>6382142</v>
      </c>
      <c r="F55" s="53">
        <v>0</v>
      </c>
      <c r="G55" s="53">
        <v>0</v>
      </c>
      <c r="H55" s="394">
        <v>11682885</v>
      </c>
      <c r="I55" s="394">
        <v>8141993</v>
      </c>
      <c r="J55" s="394">
        <v>4965657</v>
      </c>
      <c r="K55" s="53">
        <v>4747298</v>
      </c>
      <c r="L55" s="53">
        <v>218359</v>
      </c>
      <c r="M55" s="53">
        <v>0</v>
      </c>
      <c r="N55" s="53">
        <v>3132336</v>
      </c>
      <c r="O55" s="53">
        <v>44000</v>
      </c>
      <c r="P55" s="53">
        <v>2672142</v>
      </c>
      <c r="Q55" s="53">
        <v>868750</v>
      </c>
      <c r="R55" s="53">
        <v>0</v>
      </c>
      <c r="S55" s="53">
        <v>0</v>
      </c>
      <c r="T55" s="394">
        <v>6717228</v>
      </c>
      <c r="U55" s="395">
        <v>0.60988224873197505</v>
      </c>
      <c r="V55" s="385" t="s">
        <v>586</v>
      </c>
    </row>
    <row r="56" spans="1:22" s="26" customFormat="1" ht="22.5" customHeight="1">
      <c r="A56" s="145" t="s">
        <v>587</v>
      </c>
      <c r="B56" s="57" t="s">
        <v>588</v>
      </c>
      <c r="C56" s="394">
        <v>55433546</v>
      </c>
      <c r="D56" s="53">
        <v>36306616</v>
      </c>
      <c r="E56" s="53">
        <v>19126930</v>
      </c>
      <c r="F56" s="53">
        <v>6693558</v>
      </c>
      <c r="G56" s="53">
        <v>0</v>
      </c>
      <c r="H56" s="394">
        <v>48739988</v>
      </c>
      <c r="I56" s="394">
        <v>28686189</v>
      </c>
      <c r="J56" s="394">
        <v>7684061</v>
      </c>
      <c r="K56" s="53">
        <v>6861318</v>
      </c>
      <c r="L56" s="53">
        <v>822743</v>
      </c>
      <c r="M56" s="53">
        <v>0</v>
      </c>
      <c r="N56" s="53">
        <v>21002128</v>
      </c>
      <c r="O56" s="53">
        <v>0</v>
      </c>
      <c r="P56" s="53">
        <v>8355900</v>
      </c>
      <c r="Q56" s="53">
        <v>2050000</v>
      </c>
      <c r="R56" s="53">
        <v>0</v>
      </c>
      <c r="S56" s="53">
        <v>9647899</v>
      </c>
      <c r="T56" s="394">
        <v>41055927</v>
      </c>
      <c r="U56" s="395">
        <v>0.26786621952466394</v>
      </c>
      <c r="V56" s="385" t="s">
        <v>589</v>
      </c>
    </row>
    <row r="57" spans="1:22" s="26" customFormat="1" ht="22.5" customHeight="1">
      <c r="A57" s="145" t="s">
        <v>590</v>
      </c>
      <c r="B57" s="57" t="s">
        <v>591</v>
      </c>
      <c r="C57" s="394">
        <v>11583366</v>
      </c>
      <c r="D57" s="53">
        <v>7453545</v>
      </c>
      <c r="E57" s="53">
        <v>4129821</v>
      </c>
      <c r="F57" s="53">
        <v>0</v>
      </c>
      <c r="G57" s="53">
        <v>0</v>
      </c>
      <c r="H57" s="394">
        <v>11583366</v>
      </c>
      <c r="I57" s="394">
        <v>6390039</v>
      </c>
      <c r="J57" s="394">
        <v>162822</v>
      </c>
      <c r="K57" s="53">
        <v>162822</v>
      </c>
      <c r="L57" s="53">
        <v>0</v>
      </c>
      <c r="M57" s="53">
        <v>0</v>
      </c>
      <c r="N57" s="53">
        <v>6227217</v>
      </c>
      <c r="O57" s="53">
        <v>0</v>
      </c>
      <c r="P57" s="53">
        <v>5193327</v>
      </c>
      <c r="Q57" s="53">
        <v>0</v>
      </c>
      <c r="R57" s="53">
        <v>0</v>
      </c>
      <c r="S57" s="53">
        <v>0</v>
      </c>
      <c r="T57" s="394">
        <v>11420544</v>
      </c>
      <c r="U57" s="395">
        <v>2.5480595658336356E-2</v>
      </c>
      <c r="V57" s="385" t="s">
        <v>592</v>
      </c>
    </row>
    <row r="58" spans="1:22" s="26" customFormat="1" ht="22.5" customHeight="1">
      <c r="A58" s="145"/>
      <c r="B58" s="57"/>
      <c r="C58" s="394">
        <v>0</v>
      </c>
      <c r="D58" s="53"/>
      <c r="E58" s="53"/>
      <c r="F58" s="53"/>
      <c r="G58" s="53"/>
      <c r="H58" s="394">
        <v>0</v>
      </c>
      <c r="I58" s="394">
        <v>0</v>
      </c>
      <c r="J58" s="394">
        <v>0</v>
      </c>
      <c r="K58" s="53"/>
      <c r="L58" s="53"/>
      <c r="M58" s="53"/>
      <c r="N58" s="53"/>
      <c r="O58" s="53"/>
      <c r="P58" s="53"/>
      <c r="Q58" s="53"/>
      <c r="R58" s="53"/>
      <c r="S58" s="53"/>
      <c r="T58" s="394">
        <v>0</v>
      </c>
      <c r="U58" s="395" t="e">
        <v>#DIV/0!</v>
      </c>
      <c r="V58" s="385"/>
    </row>
    <row r="59" spans="1:22" s="384" customFormat="1" ht="22.5" customHeight="1">
      <c r="A59" s="101" t="s">
        <v>16</v>
      </c>
      <c r="B59" s="102" t="s">
        <v>593</v>
      </c>
      <c r="C59" s="394">
        <v>858333514</v>
      </c>
      <c r="D59" s="394">
        <v>280475056</v>
      </c>
      <c r="E59" s="394">
        <v>577858458</v>
      </c>
      <c r="F59" s="394">
        <v>0</v>
      </c>
      <c r="G59" s="394">
        <v>1540850</v>
      </c>
      <c r="H59" s="394">
        <v>856792664</v>
      </c>
      <c r="I59" s="394">
        <v>684763788</v>
      </c>
      <c r="J59" s="394">
        <v>44366677</v>
      </c>
      <c r="K59" s="394">
        <v>41299952</v>
      </c>
      <c r="L59" s="394">
        <v>3066725</v>
      </c>
      <c r="M59" s="394">
        <v>0</v>
      </c>
      <c r="N59" s="394">
        <v>640397111</v>
      </c>
      <c r="O59" s="394">
        <v>0</v>
      </c>
      <c r="P59" s="394">
        <v>149104918</v>
      </c>
      <c r="Q59" s="394">
        <v>2057819</v>
      </c>
      <c r="R59" s="394">
        <v>655300</v>
      </c>
      <c r="S59" s="394">
        <v>20210839</v>
      </c>
      <c r="T59" s="394">
        <v>812425987</v>
      </c>
      <c r="U59" s="395">
        <v>6.4791213813426715E-2</v>
      </c>
      <c r="V59" s="385"/>
    </row>
    <row r="60" spans="1:22" s="26" customFormat="1" ht="22.5" customHeight="1">
      <c r="A60" s="145" t="s">
        <v>36</v>
      </c>
      <c r="B60" s="57" t="s">
        <v>594</v>
      </c>
      <c r="C60" s="394">
        <v>423446415</v>
      </c>
      <c r="D60" s="53">
        <v>18413490</v>
      </c>
      <c r="E60" s="53">
        <v>405032925</v>
      </c>
      <c r="F60" s="53">
        <v>0</v>
      </c>
      <c r="G60" s="53">
        <v>0</v>
      </c>
      <c r="H60" s="394">
        <v>423446415</v>
      </c>
      <c r="I60" s="394">
        <v>410593143</v>
      </c>
      <c r="J60" s="394">
        <v>3522564</v>
      </c>
      <c r="K60" s="53">
        <v>3522564</v>
      </c>
      <c r="L60" s="53">
        <v>0</v>
      </c>
      <c r="M60" s="53">
        <v>0</v>
      </c>
      <c r="N60" s="53">
        <v>407070579</v>
      </c>
      <c r="O60" s="53">
        <v>0</v>
      </c>
      <c r="P60" s="53">
        <v>12853272</v>
      </c>
      <c r="Q60" s="53">
        <v>0</v>
      </c>
      <c r="R60" s="53">
        <v>0</v>
      </c>
      <c r="S60" s="53">
        <v>0</v>
      </c>
      <c r="T60" s="394">
        <v>419923851</v>
      </c>
      <c r="U60" s="395">
        <v>8.5792080556006747E-3</v>
      </c>
      <c r="V60" s="385" t="s">
        <v>595</v>
      </c>
    </row>
    <row r="61" spans="1:22" s="26" customFormat="1" ht="22.5" customHeight="1">
      <c r="A61" s="145" t="s">
        <v>37</v>
      </c>
      <c r="B61" s="57" t="s">
        <v>596</v>
      </c>
      <c r="C61" s="394">
        <v>119919827</v>
      </c>
      <c r="D61" s="53">
        <v>36990109</v>
      </c>
      <c r="E61" s="53">
        <v>82929718</v>
      </c>
      <c r="F61" s="53">
        <v>0</v>
      </c>
      <c r="G61" s="53">
        <v>0</v>
      </c>
      <c r="H61" s="394">
        <v>119919827</v>
      </c>
      <c r="I61" s="394">
        <v>97114946</v>
      </c>
      <c r="J61" s="394">
        <v>6756202</v>
      </c>
      <c r="K61" s="53">
        <v>6470890</v>
      </c>
      <c r="L61" s="53">
        <v>285312</v>
      </c>
      <c r="M61" s="53">
        <v>0</v>
      </c>
      <c r="N61" s="53">
        <v>90358744</v>
      </c>
      <c r="O61" s="53">
        <v>0</v>
      </c>
      <c r="P61" s="53">
        <v>9428595</v>
      </c>
      <c r="Q61" s="53">
        <v>1139069</v>
      </c>
      <c r="R61" s="53">
        <v>0</v>
      </c>
      <c r="S61" s="53">
        <v>12237217</v>
      </c>
      <c r="T61" s="394">
        <v>113163625</v>
      </c>
      <c r="U61" s="395">
        <v>6.9569126877751644E-2</v>
      </c>
      <c r="V61" s="385" t="s">
        <v>597</v>
      </c>
    </row>
    <row r="62" spans="1:22" s="26" customFormat="1" ht="22.5" customHeight="1">
      <c r="A62" s="145" t="s">
        <v>202</v>
      </c>
      <c r="B62" s="57" t="s">
        <v>598</v>
      </c>
      <c r="C62" s="394">
        <v>143191732</v>
      </c>
      <c r="D62" s="53">
        <v>114962704</v>
      </c>
      <c r="E62" s="53">
        <v>28229028</v>
      </c>
      <c r="F62" s="53">
        <v>0</v>
      </c>
      <c r="G62" s="53">
        <v>0</v>
      </c>
      <c r="H62" s="394">
        <v>143191732</v>
      </c>
      <c r="I62" s="394">
        <v>69998032</v>
      </c>
      <c r="J62" s="394">
        <v>4335411</v>
      </c>
      <c r="K62" s="53">
        <v>3675542</v>
      </c>
      <c r="L62" s="53">
        <v>659869</v>
      </c>
      <c r="M62" s="53">
        <v>0</v>
      </c>
      <c r="N62" s="53">
        <v>65662621</v>
      </c>
      <c r="O62" s="53">
        <v>0</v>
      </c>
      <c r="P62" s="53">
        <v>68961460</v>
      </c>
      <c r="Q62" s="53">
        <v>918750</v>
      </c>
      <c r="R62" s="53">
        <v>0</v>
      </c>
      <c r="S62" s="53">
        <v>3313490</v>
      </c>
      <c r="T62" s="394">
        <v>138856321</v>
      </c>
      <c r="U62" s="395">
        <v>6.1936184148720069E-2</v>
      </c>
      <c r="V62" s="385" t="s">
        <v>599</v>
      </c>
    </row>
    <row r="63" spans="1:22" s="83" customFormat="1" ht="22.5" customHeight="1">
      <c r="A63" s="145" t="s">
        <v>203</v>
      </c>
      <c r="B63" s="57" t="s">
        <v>600</v>
      </c>
      <c r="C63" s="394">
        <v>56463486</v>
      </c>
      <c r="D63" s="53">
        <v>31887446</v>
      </c>
      <c r="E63" s="53">
        <v>24576040</v>
      </c>
      <c r="F63" s="53">
        <v>0</v>
      </c>
      <c r="G63" s="53">
        <v>0</v>
      </c>
      <c r="H63" s="394">
        <v>56463486</v>
      </c>
      <c r="I63" s="394">
        <v>49114651</v>
      </c>
      <c r="J63" s="394">
        <v>7485431</v>
      </c>
      <c r="K63" s="53">
        <v>7303772</v>
      </c>
      <c r="L63" s="53">
        <v>181659</v>
      </c>
      <c r="M63" s="53">
        <v>0</v>
      </c>
      <c r="N63" s="53">
        <v>41629220</v>
      </c>
      <c r="O63" s="53">
        <v>0</v>
      </c>
      <c r="P63" s="53">
        <v>7348835</v>
      </c>
      <c r="Q63" s="53">
        <v>0</v>
      </c>
      <c r="R63" s="53">
        <v>0</v>
      </c>
      <c r="S63" s="53">
        <v>0</v>
      </c>
      <c r="T63" s="394">
        <v>48978055</v>
      </c>
      <c r="U63" s="395">
        <v>0.15240729288700433</v>
      </c>
      <c r="V63" s="385" t="s">
        <v>601</v>
      </c>
    </row>
    <row r="64" spans="1:22" s="26" customFormat="1" ht="22.5" customHeight="1">
      <c r="A64" s="145" t="s">
        <v>602</v>
      </c>
      <c r="B64" s="57" t="s">
        <v>603</v>
      </c>
      <c r="C64" s="394">
        <v>16880453</v>
      </c>
      <c r="D64" s="53">
        <v>10951023</v>
      </c>
      <c r="E64" s="53">
        <v>5929430</v>
      </c>
      <c r="F64" s="53">
        <v>0</v>
      </c>
      <c r="G64" s="53">
        <v>0</v>
      </c>
      <c r="H64" s="394">
        <v>16880453</v>
      </c>
      <c r="I64" s="394">
        <v>6297515</v>
      </c>
      <c r="J64" s="394">
        <v>2627494</v>
      </c>
      <c r="K64" s="53">
        <v>2527494</v>
      </c>
      <c r="L64" s="53">
        <v>100000</v>
      </c>
      <c r="M64" s="53">
        <v>0</v>
      </c>
      <c r="N64" s="53">
        <v>3670021</v>
      </c>
      <c r="O64" s="53">
        <v>0</v>
      </c>
      <c r="P64" s="53">
        <v>10582938</v>
      </c>
      <c r="Q64" s="53">
        <v>0</v>
      </c>
      <c r="R64" s="53">
        <v>0</v>
      </c>
      <c r="S64" s="53">
        <v>0</v>
      </c>
      <c r="T64" s="394">
        <v>14252959</v>
      </c>
      <c r="U64" s="395">
        <v>0.417227112599176</v>
      </c>
      <c r="V64" s="385" t="s">
        <v>604</v>
      </c>
    </row>
    <row r="65" spans="1:22" s="26" customFormat="1" ht="22.5" customHeight="1">
      <c r="A65" s="145"/>
      <c r="B65" s="57" t="s">
        <v>606</v>
      </c>
      <c r="C65" s="394">
        <v>22061914</v>
      </c>
      <c r="D65" s="53">
        <v>10083546</v>
      </c>
      <c r="E65" s="53">
        <v>11978368</v>
      </c>
      <c r="F65" s="53">
        <v>0</v>
      </c>
      <c r="G65" s="53">
        <v>0</v>
      </c>
      <c r="H65" s="394">
        <v>22061914</v>
      </c>
      <c r="I65" s="394">
        <v>17447633</v>
      </c>
      <c r="J65" s="394">
        <v>7816849</v>
      </c>
      <c r="K65" s="53">
        <v>7031640</v>
      </c>
      <c r="L65" s="53">
        <v>785209</v>
      </c>
      <c r="M65" s="53">
        <v>0</v>
      </c>
      <c r="N65" s="53">
        <v>9630784</v>
      </c>
      <c r="O65" s="53">
        <v>0</v>
      </c>
      <c r="P65" s="53">
        <v>4614281</v>
      </c>
      <c r="Q65" s="53">
        <v>0</v>
      </c>
      <c r="R65" s="53">
        <v>0</v>
      </c>
      <c r="S65" s="53">
        <v>0</v>
      </c>
      <c r="T65" s="394">
        <v>14245065</v>
      </c>
      <c r="U65" s="395">
        <v>0.44801773398145184</v>
      </c>
      <c r="V65" s="385" t="s">
        <v>607</v>
      </c>
    </row>
    <row r="66" spans="1:22" s="26" customFormat="1" ht="22.5" customHeight="1">
      <c r="A66" s="145" t="s">
        <v>605</v>
      </c>
      <c r="B66" s="57" t="s">
        <v>609</v>
      </c>
      <c r="C66" s="394">
        <v>76369687</v>
      </c>
      <c r="D66" s="53">
        <v>57186738</v>
      </c>
      <c r="E66" s="53">
        <v>19182949</v>
      </c>
      <c r="F66" s="53">
        <v>0</v>
      </c>
      <c r="G66" s="53">
        <v>1540850</v>
      </c>
      <c r="H66" s="394">
        <v>74828837</v>
      </c>
      <c r="I66" s="394">
        <v>34197868</v>
      </c>
      <c r="J66" s="394">
        <v>11822726</v>
      </c>
      <c r="K66" s="53">
        <v>10768050</v>
      </c>
      <c r="L66" s="53">
        <v>1054676</v>
      </c>
      <c r="M66" s="53">
        <v>0</v>
      </c>
      <c r="N66" s="53">
        <v>22375142</v>
      </c>
      <c r="O66" s="53">
        <v>0</v>
      </c>
      <c r="P66" s="53">
        <v>35315537</v>
      </c>
      <c r="Q66" s="53">
        <v>0</v>
      </c>
      <c r="R66" s="53">
        <v>655300</v>
      </c>
      <c r="S66" s="53">
        <v>4660132</v>
      </c>
      <c r="T66" s="394">
        <v>63006111</v>
      </c>
      <c r="U66" s="395">
        <v>0.34571529429846326</v>
      </c>
      <c r="V66" s="385" t="s">
        <v>610</v>
      </c>
    </row>
    <row r="67" spans="1:22" s="26" customFormat="1" ht="22.5" customHeight="1">
      <c r="A67" s="145" t="s">
        <v>608</v>
      </c>
      <c r="B67" s="57"/>
      <c r="C67" s="394"/>
      <c r="D67" s="53"/>
      <c r="E67" s="53"/>
      <c r="F67" s="53"/>
      <c r="G67" s="53"/>
      <c r="H67" s="394"/>
      <c r="I67" s="394"/>
      <c r="J67" s="394"/>
      <c r="K67" s="53"/>
      <c r="L67" s="53"/>
      <c r="M67" s="53"/>
      <c r="N67" s="53"/>
      <c r="O67" s="53"/>
      <c r="P67" s="53"/>
      <c r="Q67" s="53"/>
      <c r="R67" s="53"/>
      <c r="S67" s="53"/>
      <c r="T67" s="394"/>
      <c r="U67" s="395" t="e">
        <v>#DIV/0!</v>
      </c>
      <c r="V67" s="385"/>
    </row>
    <row r="68" spans="1:22" s="26" customFormat="1" ht="22.5" customHeight="1">
      <c r="A68" s="145"/>
      <c r="B68" s="57"/>
      <c r="C68" s="394"/>
      <c r="D68" s="53"/>
      <c r="E68" s="53"/>
      <c r="F68" s="53"/>
      <c r="G68" s="53"/>
      <c r="H68" s="394"/>
      <c r="I68" s="394"/>
      <c r="J68" s="394"/>
      <c r="K68" s="53"/>
      <c r="L68" s="53"/>
      <c r="M68" s="53"/>
      <c r="N68" s="53"/>
      <c r="O68" s="53"/>
      <c r="P68" s="53"/>
      <c r="Q68" s="53"/>
      <c r="R68" s="53"/>
      <c r="S68" s="53"/>
      <c r="T68" s="394"/>
      <c r="U68" s="395" t="e">
        <v>#DIV/0!</v>
      </c>
      <c r="V68" s="385"/>
    </row>
    <row r="69" spans="1:22" s="384" customFormat="1" ht="22.5" customHeight="1">
      <c r="A69" s="101" t="s">
        <v>17</v>
      </c>
      <c r="B69" s="102" t="s">
        <v>612</v>
      </c>
      <c r="C69" s="394">
        <v>295052960</v>
      </c>
      <c r="D69" s="394">
        <v>250750547</v>
      </c>
      <c r="E69" s="394">
        <v>44302413</v>
      </c>
      <c r="F69" s="394">
        <v>15768819</v>
      </c>
      <c r="G69" s="394">
        <v>0</v>
      </c>
      <c r="H69" s="394">
        <v>279284141</v>
      </c>
      <c r="I69" s="394">
        <v>81420174</v>
      </c>
      <c r="J69" s="394">
        <v>36374289</v>
      </c>
      <c r="K69" s="394">
        <v>33172105</v>
      </c>
      <c r="L69" s="394">
        <v>3202184</v>
      </c>
      <c r="M69" s="394">
        <v>0</v>
      </c>
      <c r="N69" s="394">
        <v>45045885</v>
      </c>
      <c r="O69" s="394">
        <v>0</v>
      </c>
      <c r="P69" s="394">
        <v>187902266</v>
      </c>
      <c r="Q69" s="394">
        <v>6806171</v>
      </c>
      <c r="R69" s="394">
        <v>0</v>
      </c>
      <c r="S69" s="394">
        <v>3155530</v>
      </c>
      <c r="T69" s="394">
        <v>242909852</v>
      </c>
      <c r="U69" s="395">
        <v>0.44674786619836993</v>
      </c>
      <c r="V69" s="385"/>
    </row>
    <row r="70" spans="1:22" s="26" customFormat="1" ht="22.5" customHeight="1">
      <c r="A70" s="145" t="s">
        <v>251</v>
      </c>
      <c r="B70" s="57" t="s">
        <v>613</v>
      </c>
      <c r="C70" s="394">
        <v>89762260</v>
      </c>
      <c r="D70" s="53">
        <v>66925078</v>
      </c>
      <c r="E70" s="53">
        <v>22837182</v>
      </c>
      <c r="F70" s="53">
        <v>15753219</v>
      </c>
      <c r="G70" s="53">
        <v>0</v>
      </c>
      <c r="H70" s="394">
        <v>74009041</v>
      </c>
      <c r="I70" s="394">
        <v>14555395</v>
      </c>
      <c r="J70" s="394">
        <v>8254540</v>
      </c>
      <c r="K70" s="53">
        <v>7698731</v>
      </c>
      <c r="L70" s="53">
        <v>555809</v>
      </c>
      <c r="M70" s="53">
        <v>0</v>
      </c>
      <c r="N70" s="53">
        <v>6300855</v>
      </c>
      <c r="O70" s="53">
        <v>0</v>
      </c>
      <c r="P70" s="53">
        <v>56797844</v>
      </c>
      <c r="Q70" s="53">
        <v>2650802</v>
      </c>
      <c r="R70" s="53">
        <v>0</v>
      </c>
      <c r="S70" s="53">
        <v>5000</v>
      </c>
      <c r="T70" s="394">
        <v>65754501</v>
      </c>
      <c r="U70" s="395">
        <v>0.56711205707574408</v>
      </c>
      <c r="V70" s="385" t="s">
        <v>614</v>
      </c>
    </row>
    <row r="71" spans="1:22" s="26" customFormat="1" ht="22.5" customHeight="1">
      <c r="A71" s="145" t="s">
        <v>253</v>
      </c>
      <c r="B71" s="397" t="s">
        <v>615</v>
      </c>
      <c r="C71" s="394">
        <v>37703900</v>
      </c>
      <c r="D71" s="53">
        <v>32890062</v>
      </c>
      <c r="E71" s="53">
        <v>4813838</v>
      </c>
      <c r="F71" s="53">
        <v>15600</v>
      </c>
      <c r="G71" s="53">
        <v>0</v>
      </c>
      <c r="H71" s="394">
        <v>37688300</v>
      </c>
      <c r="I71" s="394">
        <v>8549614</v>
      </c>
      <c r="J71" s="394">
        <v>5415529</v>
      </c>
      <c r="K71" s="53">
        <v>4160059</v>
      </c>
      <c r="L71" s="53">
        <v>1255470</v>
      </c>
      <c r="M71" s="53">
        <v>0</v>
      </c>
      <c r="N71" s="53">
        <v>3134085</v>
      </c>
      <c r="O71" s="53">
        <v>0</v>
      </c>
      <c r="P71" s="53">
        <v>25716522</v>
      </c>
      <c r="Q71" s="53">
        <v>271634</v>
      </c>
      <c r="R71" s="53">
        <v>0</v>
      </c>
      <c r="S71" s="53">
        <v>3150530</v>
      </c>
      <c r="T71" s="394">
        <v>32272771</v>
      </c>
      <c r="U71" s="395">
        <v>0.63342380135524246</v>
      </c>
      <c r="V71" s="385" t="s">
        <v>616</v>
      </c>
    </row>
    <row r="72" spans="1:22" s="26" customFormat="1" ht="22.5" customHeight="1">
      <c r="A72" s="145" t="s">
        <v>274</v>
      </c>
      <c r="B72" s="397" t="s">
        <v>617</v>
      </c>
      <c r="C72" s="394">
        <v>15063228</v>
      </c>
      <c r="D72" s="53">
        <v>13387110</v>
      </c>
      <c r="E72" s="53">
        <v>1676118</v>
      </c>
      <c r="F72" s="53">
        <v>0</v>
      </c>
      <c r="G72" s="53">
        <v>0</v>
      </c>
      <c r="H72" s="394">
        <v>15063228</v>
      </c>
      <c r="I72" s="394">
        <v>5840556</v>
      </c>
      <c r="J72" s="394">
        <v>1611849</v>
      </c>
      <c r="K72" s="53">
        <v>1370757</v>
      </c>
      <c r="L72" s="53">
        <v>241092</v>
      </c>
      <c r="M72" s="53">
        <v>0</v>
      </c>
      <c r="N72" s="53">
        <v>4228707</v>
      </c>
      <c r="O72" s="53">
        <v>0</v>
      </c>
      <c r="P72" s="53">
        <v>9222672</v>
      </c>
      <c r="Q72" s="53">
        <v>0</v>
      </c>
      <c r="R72" s="53">
        <v>0</v>
      </c>
      <c r="S72" s="53">
        <v>0</v>
      </c>
      <c r="T72" s="394">
        <v>13451379</v>
      </c>
      <c r="U72" s="395">
        <v>0.27597526673830369</v>
      </c>
      <c r="V72" s="385" t="s">
        <v>618</v>
      </c>
    </row>
    <row r="73" spans="1:22" s="26" customFormat="1" ht="22.5" customHeight="1">
      <c r="A73" s="145" t="s">
        <v>619</v>
      </c>
      <c r="B73" s="397" t="s">
        <v>620</v>
      </c>
      <c r="C73" s="394">
        <v>38221267</v>
      </c>
      <c r="D73" s="53">
        <v>29502913</v>
      </c>
      <c r="E73" s="53">
        <v>8718354</v>
      </c>
      <c r="F73" s="53">
        <v>0</v>
      </c>
      <c r="G73" s="53">
        <v>0</v>
      </c>
      <c r="H73" s="394">
        <v>38221267</v>
      </c>
      <c r="I73" s="394">
        <v>13693843</v>
      </c>
      <c r="J73" s="394">
        <v>5684655</v>
      </c>
      <c r="K73" s="53">
        <v>4663558</v>
      </c>
      <c r="L73" s="53">
        <v>1021097</v>
      </c>
      <c r="M73" s="53">
        <v>0</v>
      </c>
      <c r="N73" s="53">
        <v>8009188</v>
      </c>
      <c r="O73" s="53">
        <v>0</v>
      </c>
      <c r="P73" s="53">
        <v>23721766</v>
      </c>
      <c r="Q73" s="53">
        <v>805658</v>
      </c>
      <c r="R73" s="53">
        <v>0</v>
      </c>
      <c r="S73" s="53">
        <v>0</v>
      </c>
      <c r="T73" s="394">
        <v>32536612</v>
      </c>
      <c r="U73" s="395">
        <v>0.41512488495742211</v>
      </c>
      <c r="V73" s="385" t="s">
        <v>621</v>
      </c>
    </row>
    <row r="74" spans="1:22" s="26" customFormat="1" ht="22.5" customHeight="1">
      <c r="A74" s="145" t="s">
        <v>622</v>
      </c>
      <c r="B74" s="397" t="s">
        <v>623</v>
      </c>
      <c r="C74" s="394">
        <v>12581058</v>
      </c>
      <c r="D74" s="53">
        <v>11343259</v>
      </c>
      <c r="E74" s="53">
        <v>1237799</v>
      </c>
      <c r="F74" s="53">
        <v>0</v>
      </c>
      <c r="G74" s="53">
        <v>0</v>
      </c>
      <c r="H74" s="394">
        <v>12581058</v>
      </c>
      <c r="I74" s="394">
        <v>4796517</v>
      </c>
      <c r="J74" s="394">
        <v>1672340</v>
      </c>
      <c r="K74" s="53">
        <v>1665619</v>
      </c>
      <c r="L74" s="53">
        <v>6721</v>
      </c>
      <c r="M74" s="53">
        <v>0</v>
      </c>
      <c r="N74" s="53">
        <v>3124177</v>
      </c>
      <c r="O74" s="53">
        <v>0</v>
      </c>
      <c r="P74" s="53">
        <v>7784541</v>
      </c>
      <c r="Q74" s="53">
        <v>0</v>
      </c>
      <c r="R74" s="53">
        <v>0</v>
      </c>
      <c r="S74" s="53">
        <v>0</v>
      </c>
      <c r="T74" s="394">
        <v>10908718</v>
      </c>
      <c r="U74" s="395">
        <v>0.34865716101913119</v>
      </c>
      <c r="V74" s="385" t="s">
        <v>624</v>
      </c>
    </row>
    <row r="75" spans="1:22" s="26" customFormat="1" ht="22.5" customHeight="1">
      <c r="A75" s="145" t="s">
        <v>782</v>
      </c>
      <c r="B75" s="397" t="s">
        <v>574</v>
      </c>
      <c r="C75" s="394">
        <v>90649539</v>
      </c>
      <c r="D75" s="53">
        <v>87069296</v>
      </c>
      <c r="E75" s="53">
        <v>3580243</v>
      </c>
      <c r="F75" s="53">
        <v>0</v>
      </c>
      <c r="G75" s="53">
        <v>0</v>
      </c>
      <c r="H75" s="394">
        <v>90649539</v>
      </c>
      <c r="I75" s="394">
        <v>31165210</v>
      </c>
      <c r="J75" s="394">
        <v>12497278</v>
      </c>
      <c r="K75" s="53">
        <v>12375283</v>
      </c>
      <c r="L75" s="53">
        <v>121995</v>
      </c>
      <c r="M75" s="53">
        <v>0</v>
      </c>
      <c r="N75" s="53">
        <v>18667932</v>
      </c>
      <c r="O75" s="53">
        <v>0</v>
      </c>
      <c r="P75" s="53">
        <v>59384329</v>
      </c>
      <c r="Q75" s="53">
        <v>100000</v>
      </c>
      <c r="R75" s="53">
        <v>0</v>
      </c>
      <c r="S75" s="53">
        <v>0</v>
      </c>
      <c r="T75" s="394">
        <v>78152261</v>
      </c>
      <c r="U75" s="395">
        <v>0.40100092378649144</v>
      </c>
      <c r="V75" s="385" t="s">
        <v>626</v>
      </c>
    </row>
    <row r="76" spans="1:22" s="26" customFormat="1" ht="22.5" customHeight="1">
      <c r="A76" s="145" t="s">
        <v>783</v>
      </c>
      <c r="B76" s="397" t="s">
        <v>628</v>
      </c>
      <c r="C76" s="394">
        <v>11071708</v>
      </c>
      <c r="D76" s="53">
        <v>9632829</v>
      </c>
      <c r="E76" s="53">
        <v>1438879</v>
      </c>
      <c r="F76" s="53">
        <v>0</v>
      </c>
      <c r="G76" s="53">
        <v>0</v>
      </c>
      <c r="H76" s="394">
        <v>11071708</v>
      </c>
      <c r="I76" s="394">
        <v>2819039</v>
      </c>
      <c r="J76" s="394">
        <v>1238098</v>
      </c>
      <c r="K76" s="53">
        <v>1238098</v>
      </c>
      <c r="L76" s="53">
        <v>0</v>
      </c>
      <c r="M76" s="53">
        <v>0</v>
      </c>
      <c r="N76" s="53">
        <v>1580941</v>
      </c>
      <c r="O76" s="53">
        <v>0</v>
      </c>
      <c r="P76" s="53">
        <v>5274592</v>
      </c>
      <c r="Q76" s="53">
        <v>2978077</v>
      </c>
      <c r="R76" s="53">
        <v>0</v>
      </c>
      <c r="S76" s="53">
        <v>0</v>
      </c>
      <c r="T76" s="394">
        <v>9833610</v>
      </c>
      <c r="U76" s="395">
        <v>0.43919151171729087</v>
      </c>
      <c r="V76" s="385" t="s">
        <v>629</v>
      </c>
    </row>
    <row r="77" spans="1:22" s="26" customFormat="1" ht="22.5" customHeight="1">
      <c r="A77" s="145" t="s">
        <v>784</v>
      </c>
      <c r="B77" s="397"/>
      <c r="C77" s="394"/>
      <c r="D77" s="53"/>
      <c r="E77" s="398"/>
      <c r="F77" s="53"/>
      <c r="G77" s="53"/>
      <c r="H77" s="394"/>
      <c r="I77" s="394"/>
      <c r="J77" s="394"/>
      <c r="K77" s="53"/>
      <c r="L77" s="53"/>
      <c r="M77" s="53"/>
      <c r="N77" s="53"/>
      <c r="O77" s="53"/>
      <c r="P77" s="53"/>
      <c r="Q77" s="53"/>
      <c r="R77" s="53"/>
      <c r="S77" s="53"/>
      <c r="T77" s="394"/>
      <c r="U77" s="395" t="e">
        <v>#DIV/0!</v>
      </c>
      <c r="V77" s="385"/>
    </row>
    <row r="78" spans="1:22" s="26" customFormat="1" ht="22.5" customHeight="1">
      <c r="A78" s="145" t="s">
        <v>785</v>
      </c>
      <c r="B78" s="397"/>
      <c r="C78" s="394"/>
      <c r="D78" s="53"/>
      <c r="E78" s="53"/>
      <c r="F78" s="53"/>
      <c r="G78" s="53"/>
      <c r="H78" s="394"/>
      <c r="I78" s="394"/>
      <c r="J78" s="394"/>
      <c r="K78" s="53"/>
      <c r="L78" s="53"/>
      <c r="M78" s="53"/>
      <c r="N78" s="53"/>
      <c r="O78" s="53"/>
      <c r="P78" s="53"/>
      <c r="Q78" s="53"/>
      <c r="R78" s="53"/>
      <c r="S78" s="53"/>
      <c r="T78" s="394"/>
      <c r="U78" s="395" t="e">
        <v>#DIV/0!</v>
      </c>
      <c r="V78" s="385"/>
    </row>
    <row r="79" spans="1:22" s="26" customFormat="1" ht="22.5" customHeight="1">
      <c r="A79" s="145"/>
      <c r="B79" s="57"/>
      <c r="C79" s="394">
        <v>0</v>
      </c>
      <c r="D79" s="53"/>
      <c r="E79" s="53"/>
      <c r="F79" s="53"/>
      <c r="G79" s="53"/>
      <c r="H79" s="394">
        <v>0</v>
      </c>
      <c r="I79" s="394">
        <v>0</v>
      </c>
      <c r="J79" s="394">
        <v>0</v>
      </c>
      <c r="K79" s="53"/>
      <c r="L79" s="53"/>
      <c r="M79" s="53"/>
      <c r="N79" s="53"/>
      <c r="O79" s="53"/>
      <c r="P79" s="53"/>
      <c r="Q79" s="53"/>
      <c r="R79" s="53"/>
      <c r="S79" s="53"/>
      <c r="T79" s="394">
        <v>0</v>
      </c>
      <c r="U79" s="395" t="e">
        <v>#DIV/0!</v>
      </c>
      <c r="V79" s="385"/>
    </row>
    <row r="80" spans="1:22" s="384" customFormat="1" ht="22.5" customHeight="1">
      <c r="A80" s="101" t="s">
        <v>18</v>
      </c>
      <c r="B80" s="102" t="s">
        <v>631</v>
      </c>
      <c r="C80" s="394">
        <v>251575394</v>
      </c>
      <c r="D80" s="394">
        <v>163594847</v>
      </c>
      <c r="E80" s="394">
        <v>87980547</v>
      </c>
      <c r="F80" s="394">
        <v>0</v>
      </c>
      <c r="G80" s="394">
        <v>0</v>
      </c>
      <c r="H80" s="394">
        <v>251575394</v>
      </c>
      <c r="I80" s="394">
        <v>115060519</v>
      </c>
      <c r="J80" s="394">
        <v>32363637</v>
      </c>
      <c r="K80" s="394">
        <v>27264308</v>
      </c>
      <c r="L80" s="394">
        <v>5099329</v>
      </c>
      <c r="M80" s="394">
        <v>0</v>
      </c>
      <c r="N80" s="394">
        <v>81796882</v>
      </c>
      <c r="O80" s="394">
        <v>900000</v>
      </c>
      <c r="P80" s="394">
        <v>133862961</v>
      </c>
      <c r="Q80" s="394">
        <v>2651914</v>
      </c>
      <c r="R80" s="394">
        <v>0</v>
      </c>
      <c r="S80" s="394">
        <v>0</v>
      </c>
      <c r="T80" s="394">
        <v>219211757</v>
      </c>
      <c r="U80" s="395">
        <v>0.28127490890250545</v>
      </c>
      <c r="V80" s="385"/>
    </row>
    <row r="81" spans="1:22" s="26" customFormat="1" ht="22.5" customHeight="1">
      <c r="A81" s="145" t="s">
        <v>266</v>
      </c>
      <c r="B81" s="57" t="s">
        <v>632</v>
      </c>
      <c r="C81" s="394">
        <v>23403694</v>
      </c>
      <c r="D81" s="53">
        <v>17541292</v>
      </c>
      <c r="E81" s="53">
        <v>5862402</v>
      </c>
      <c r="F81" s="53">
        <v>0</v>
      </c>
      <c r="G81" s="53">
        <v>0</v>
      </c>
      <c r="H81" s="394">
        <v>23403694</v>
      </c>
      <c r="I81" s="394">
        <v>8118510</v>
      </c>
      <c r="J81" s="394">
        <v>5703218</v>
      </c>
      <c r="K81" s="53">
        <v>5703218</v>
      </c>
      <c r="L81" s="53">
        <v>0</v>
      </c>
      <c r="M81" s="53">
        <v>0</v>
      </c>
      <c r="N81" s="53">
        <v>2415292</v>
      </c>
      <c r="O81" s="53">
        <v>0</v>
      </c>
      <c r="P81" s="53">
        <v>15285184</v>
      </c>
      <c r="Q81" s="53">
        <v>0</v>
      </c>
      <c r="R81" s="53">
        <v>0</v>
      </c>
      <c r="S81" s="53">
        <v>0</v>
      </c>
      <c r="T81" s="394">
        <v>17700476</v>
      </c>
      <c r="U81" s="395">
        <v>0.70249565499087885</v>
      </c>
      <c r="V81" s="385" t="s">
        <v>633</v>
      </c>
    </row>
    <row r="82" spans="1:22" s="26" customFormat="1" ht="22.5" customHeight="1">
      <c r="A82" s="145" t="s">
        <v>265</v>
      </c>
      <c r="B82" s="57" t="s">
        <v>533</v>
      </c>
      <c r="C82" s="394">
        <v>30926891</v>
      </c>
      <c r="D82" s="53">
        <v>21056875</v>
      </c>
      <c r="E82" s="53">
        <v>9870016</v>
      </c>
      <c r="F82" s="53">
        <v>0</v>
      </c>
      <c r="G82" s="53">
        <v>0</v>
      </c>
      <c r="H82" s="394">
        <v>30926891</v>
      </c>
      <c r="I82" s="394">
        <v>11499036</v>
      </c>
      <c r="J82" s="394">
        <v>6101278</v>
      </c>
      <c r="K82" s="53">
        <v>6101278</v>
      </c>
      <c r="L82" s="53">
        <v>0</v>
      </c>
      <c r="M82" s="53">
        <v>0</v>
      </c>
      <c r="N82" s="53">
        <v>5397758</v>
      </c>
      <c r="O82" s="53">
        <v>0</v>
      </c>
      <c r="P82" s="53">
        <v>19427855</v>
      </c>
      <c r="Q82" s="53">
        <v>0</v>
      </c>
      <c r="R82" s="53">
        <v>0</v>
      </c>
      <c r="S82" s="53">
        <v>0</v>
      </c>
      <c r="T82" s="394">
        <v>24825613</v>
      </c>
      <c r="U82" s="395">
        <v>0.53059039035967881</v>
      </c>
      <c r="V82" s="385" t="s">
        <v>634</v>
      </c>
    </row>
    <row r="83" spans="1:22" s="26" customFormat="1" ht="22.5" customHeight="1">
      <c r="A83" s="145" t="s">
        <v>267</v>
      </c>
      <c r="B83" s="57" t="s">
        <v>635</v>
      </c>
      <c r="C83" s="394">
        <v>60483462</v>
      </c>
      <c r="D83" s="53">
        <v>40470949</v>
      </c>
      <c r="E83" s="53">
        <v>20012513</v>
      </c>
      <c r="F83" s="53">
        <v>0</v>
      </c>
      <c r="G83" s="53">
        <v>0</v>
      </c>
      <c r="H83" s="394">
        <v>60483462</v>
      </c>
      <c r="I83" s="394">
        <v>25972066</v>
      </c>
      <c r="J83" s="394">
        <v>7596361</v>
      </c>
      <c r="K83" s="53">
        <v>4464038</v>
      </c>
      <c r="L83" s="53">
        <v>3132323</v>
      </c>
      <c r="M83" s="53">
        <v>0</v>
      </c>
      <c r="N83" s="53">
        <v>18175705</v>
      </c>
      <c r="O83" s="53">
        <v>200000</v>
      </c>
      <c r="P83" s="53">
        <v>34251396</v>
      </c>
      <c r="Q83" s="53">
        <v>260000</v>
      </c>
      <c r="R83" s="53">
        <v>0</v>
      </c>
      <c r="S83" s="53">
        <v>0</v>
      </c>
      <c r="T83" s="394">
        <v>52887101</v>
      </c>
      <c r="U83" s="395">
        <v>0.29248196889689099</v>
      </c>
      <c r="V83" s="385" t="s">
        <v>636</v>
      </c>
    </row>
    <row r="84" spans="1:22" s="26" customFormat="1" ht="22.5" customHeight="1">
      <c r="A84" s="145" t="s">
        <v>637</v>
      </c>
      <c r="B84" s="57" t="s">
        <v>638</v>
      </c>
      <c r="C84" s="394">
        <v>24750076</v>
      </c>
      <c r="D84" s="53">
        <v>5266109</v>
      </c>
      <c r="E84" s="53">
        <v>19483967</v>
      </c>
      <c r="F84" s="53">
        <v>0</v>
      </c>
      <c r="G84" s="53">
        <v>0</v>
      </c>
      <c r="H84" s="394">
        <v>24750076</v>
      </c>
      <c r="I84" s="394">
        <v>21332788</v>
      </c>
      <c r="J84" s="394">
        <v>1400832</v>
      </c>
      <c r="K84" s="53">
        <v>1045844</v>
      </c>
      <c r="L84" s="53">
        <v>354988</v>
      </c>
      <c r="M84" s="53">
        <v>0</v>
      </c>
      <c r="N84" s="53">
        <v>19931956</v>
      </c>
      <c r="O84" s="53">
        <v>0</v>
      </c>
      <c r="P84" s="53">
        <v>3417288</v>
      </c>
      <c r="Q84" s="53">
        <v>0</v>
      </c>
      <c r="R84" s="53">
        <v>0</v>
      </c>
      <c r="S84" s="53">
        <v>0</v>
      </c>
      <c r="T84" s="394">
        <v>23349244</v>
      </c>
      <c r="U84" s="395">
        <v>6.5665678578908676E-2</v>
      </c>
      <c r="V84" s="385" t="s">
        <v>639</v>
      </c>
    </row>
    <row r="85" spans="1:22" s="26" customFormat="1" ht="22.5" customHeight="1">
      <c r="A85" s="145" t="s">
        <v>640</v>
      </c>
      <c r="B85" s="57" t="s">
        <v>641</v>
      </c>
      <c r="C85" s="394">
        <v>86068448</v>
      </c>
      <c r="D85" s="53">
        <v>72431960</v>
      </c>
      <c r="E85" s="53">
        <v>13636488</v>
      </c>
      <c r="F85" s="53">
        <v>0</v>
      </c>
      <c r="G85" s="53">
        <v>0</v>
      </c>
      <c r="H85" s="394">
        <v>86068448</v>
      </c>
      <c r="I85" s="394">
        <v>36215198</v>
      </c>
      <c r="J85" s="394">
        <v>6485626</v>
      </c>
      <c r="K85" s="53">
        <v>4873608</v>
      </c>
      <c r="L85" s="53">
        <v>1612018</v>
      </c>
      <c r="M85" s="53">
        <v>0</v>
      </c>
      <c r="N85" s="53">
        <v>29029572</v>
      </c>
      <c r="O85" s="53">
        <v>700000</v>
      </c>
      <c r="P85" s="53">
        <v>47461337</v>
      </c>
      <c r="Q85" s="53">
        <v>2391913</v>
      </c>
      <c r="R85" s="53">
        <v>0</v>
      </c>
      <c r="S85" s="53">
        <v>0</v>
      </c>
      <c r="T85" s="394">
        <v>79582822</v>
      </c>
      <c r="U85" s="395">
        <v>0.17908575289302575</v>
      </c>
      <c r="V85" s="385" t="s">
        <v>642</v>
      </c>
    </row>
    <row r="86" spans="1:22" s="26" customFormat="1" ht="22.5" customHeight="1">
      <c r="A86" s="145" t="s">
        <v>786</v>
      </c>
      <c r="B86" s="57" t="s">
        <v>644</v>
      </c>
      <c r="C86" s="394">
        <v>3550643</v>
      </c>
      <c r="D86" s="53">
        <v>1605566</v>
      </c>
      <c r="E86" s="53">
        <v>1945077</v>
      </c>
      <c r="F86" s="53">
        <v>0</v>
      </c>
      <c r="G86" s="53">
        <v>0</v>
      </c>
      <c r="H86" s="394">
        <v>3550643</v>
      </c>
      <c r="I86" s="394">
        <v>1945077</v>
      </c>
      <c r="J86" s="394">
        <v>410687</v>
      </c>
      <c r="K86" s="53">
        <v>410687</v>
      </c>
      <c r="L86" s="53">
        <v>0</v>
      </c>
      <c r="M86" s="53">
        <v>0</v>
      </c>
      <c r="N86" s="53">
        <v>1534390</v>
      </c>
      <c r="O86" s="53">
        <v>0</v>
      </c>
      <c r="P86" s="53">
        <v>1605566</v>
      </c>
      <c r="Q86" s="53">
        <v>0</v>
      </c>
      <c r="R86" s="53">
        <v>0</v>
      </c>
      <c r="S86" s="53">
        <v>0</v>
      </c>
      <c r="T86" s="394">
        <v>3139956</v>
      </c>
      <c r="U86" s="395">
        <v>0.21114176970885987</v>
      </c>
      <c r="V86" s="385" t="s">
        <v>645</v>
      </c>
    </row>
    <row r="87" spans="1:22" s="26" customFormat="1" ht="22.5" customHeight="1">
      <c r="A87" s="145" t="s">
        <v>787</v>
      </c>
      <c r="B87" s="57" t="s">
        <v>647</v>
      </c>
      <c r="C87" s="394">
        <v>7533073</v>
      </c>
      <c r="D87" s="53">
        <v>1160684</v>
      </c>
      <c r="E87" s="53">
        <v>6372389</v>
      </c>
      <c r="F87" s="53">
        <v>0</v>
      </c>
      <c r="G87" s="53">
        <v>0</v>
      </c>
      <c r="H87" s="394">
        <v>7533073</v>
      </c>
      <c r="I87" s="394">
        <v>3110499</v>
      </c>
      <c r="J87" s="394">
        <v>232125</v>
      </c>
      <c r="K87" s="53">
        <v>232125</v>
      </c>
      <c r="L87" s="53">
        <v>0</v>
      </c>
      <c r="M87" s="53">
        <v>0</v>
      </c>
      <c r="N87" s="53">
        <v>2878374</v>
      </c>
      <c r="O87" s="53">
        <v>0</v>
      </c>
      <c r="P87" s="53">
        <v>4422574</v>
      </c>
      <c r="Q87" s="53">
        <v>0</v>
      </c>
      <c r="R87" s="53">
        <v>0</v>
      </c>
      <c r="S87" s="53">
        <v>0</v>
      </c>
      <c r="T87" s="394">
        <v>7300948</v>
      </c>
      <c r="U87" s="395">
        <v>7.4626289865388162E-2</v>
      </c>
      <c r="V87" s="385" t="s">
        <v>648</v>
      </c>
    </row>
    <row r="88" spans="1:22" s="26" customFormat="1" ht="22.5" customHeight="1">
      <c r="A88" s="145" t="s">
        <v>788</v>
      </c>
      <c r="B88" s="57" t="s">
        <v>650</v>
      </c>
      <c r="C88" s="394">
        <v>14859107</v>
      </c>
      <c r="D88" s="53">
        <v>4061412</v>
      </c>
      <c r="E88" s="53">
        <v>10797695</v>
      </c>
      <c r="F88" s="53">
        <v>0</v>
      </c>
      <c r="G88" s="53">
        <v>0</v>
      </c>
      <c r="H88" s="394">
        <v>14859107</v>
      </c>
      <c r="I88" s="394">
        <v>6867345</v>
      </c>
      <c r="J88" s="394">
        <v>4433510</v>
      </c>
      <c r="K88" s="53">
        <v>4433510</v>
      </c>
      <c r="L88" s="53">
        <v>0</v>
      </c>
      <c r="M88" s="53">
        <v>0</v>
      </c>
      <c r="N88" s="53">
        <v>2433835</v>
      </c>
      <c r="O88" s="53">
        <v>0</v>
      </c>
      <c r="P88" s="53">
        <v>7991761</v>
      </c>
      <c r="Q88" s="53">
        <v>1</v>
      </c>
      <c r="R88" s="53">
        <v>0</v>
      </c>
      <c r="S88" s="53">
        <v>0</v>
      </c>
      <c r="T88" s="394">
        <v>10425597</v>
      </c>
      <c r="U88" s="395">
        <v>0.64559302030114984</v>
      </c>
      <c r="V88" s="385" t="s">
        <v>651</v>
      </c>
    </row>
    <row r="89" spans="1:22" s="26" customFormat="1" ht="22.5" customHeight="1">
      <c r="A89" s="145" t="s">
        <v>789</v>
      </c>
      <c r="B89" s="57"/>
      <c r="C89" s="394">
        <v>0</v>
      </c>
      <c r="D89" s="53"/>
      <c r="E89" s="53"/>
      <c r="F89" s="53"/>
      <c r="G89" s="53"/>
      <c r="H89" s="394">
        <v>0</v>
      </c>
      <c r="I89" s="394">
        <v>0</v>
      </c>
      <c r="J89" s="394">
        <v>0</v>
      </c>
      <c r="K89" s="53"/>
      <c r="L89" s="53"/>
      <c r="M89" s="53"/>
      <c r="N89" s="53"/>
      <c r="O89" s="53"/>
      <c r="P89" s="53"/>
      <c r="Q89" s="53"/>
      <c r="R89" s="53"/>
      <c r="S89" s="53"/>
      <c r="T89" s="394">
        <v>0</v>
      </c>
      <c r="U89" s="395" t="e">
        <v>#DIV/0!</v>
      </c>
      <c r="V89" s="385"/>
    </row>
    <row r="90" spans="1:22" s="384" customFormat="1" ht="22.5" customHeight="1">
      <c r="A90" s="101" t="s">
        <v>19</v>
      </c>
      <c r="B90" s="102" t="s">
        <v>652</v>
      </c>
      <c r="C90" s="394">
        <v>152150061</v>
      </c>
      <c r="D90" s="394">
        <v>98122451</v>
      </c>
      <c r="E90" s="394">
        <v>54027610</v>
      </c>
      <c r="F90" s="394">
        <v>159755</v>
      </c>
      <c r="G90" s="394">
        <v>1758130</v>
      </c>
      <c r="H90" s="394">
        <v>150232176</v>
      </c>
      <c r="I90" s="394">
        <v>97761661</v>
      </c>
      <c r="J90" s="394">
        <v>35146115</v>
      </c>
      <c r="K90" s="394">
        <v>32627354</v>
      </c>
      <c r="L90" s="394">
        <v>2518761</v>
      </c>
      <c r="M90" s="394">
        <v>0</v>
      </c>
      <c r="N90" s="394">
        <v>62615546</v>
      </c>
      <c r="O90" s="394">
        <v>0</v>
      </c>
      <c r="P90" s="394">
        <v>48334294</v>
      </c>
      <c r="Q90" s="394">
        <v>4136221</v>
      </c>
      <c r="R90" s="394">
        <v>0</v>
      </c>
      <c r="S90" s="394">
        <v>0</v>
      </c>
      <c r="T90" s="394">
        <v>115086061</v>
      </c>
      <c r="U90" s="395">
        <v>0.35950816138445113</v>
      </c>
      <c r="V90" s="385"/>
    </row>
    <row r="91" spans="1:22" s="26" customFormat="1" ht="22.5" customHeight="1">
      <c r="A91" s="145" t="s">
        <v>653</v>
      </c>
      <c r="B91" s="57" t="s">
        <v>654</v>
      </c>
      <c r="C91" s="394">
        <v>18358057</v>
      </c>
      <c r="D91" s="53">
        <v>17010830</v>
      </c>
      <c r="E91" s="53">
        <v>1347227</v>
      </c>
      <c r="F91" s="53">
        <v>0</v>
      </c>
      <c r="G91" s="53">
        <v>0</v>
      </c>
      <c r="H91" s="394">
        <v>18358057</v>
      </c>
      <c r="I91" s="394">
        <v>11372340</v>
      </c>
      <c r="J91" s="394">
        <v>3363333</v>
      </c>
      <c r="K91" s="53">
        <v>3085650</v>
      </c>
      <c r="L91" s="53">
        <v>277683</v>
      </c>
      <c r="M91" s="53">
        <v>0</v>
      </c>
      <c r="N91" s="53">
        <v>8009007</v>
      </c>
      <c r="O91" s="53">
        <v>0</v>
      </c>
      <c r="P91" s="53">
        <v>5945171</v>
      </c>
      <c r="Q91" s="53">
        <v>1040546</v>
      </c>
      <c r="R91" s="53">
        <v>0</v>
      </c>
      <c r="S91" s="53">
        <v>0</v>
      </c>
      <c r="T91" s="394">
        <v>14994724</v>
      </c>
      <c r="U91" s="395">
        <v>0.29574678562195644</v>
      </c>
      <c r="V91" s="385" t="s">
        <v>655</v>
      </c>
    </row>
    <row r="92" spans="1:22" s="26" customFormat="1" ht="22.5" customHeight="1">
      <c r="A92" s="145" t="s">
        <v>656</v>
      </c>
      <c r="B92" s="397" t="s">
        <v>657</v>
      </c>
      <c r="C92" s="394">
        <v>35172375</v>
      </c>
      <c r="D92" s="53">
        <v>11278084</v>
      </c>
      <c r="E92" s="53">
        <v>23894291</v>
      </c>
      <c r="F92" s="53">
        <v>45755</v>
      </c>
      <c r="G92" s="53">
        <v>1749165</v>
      </c>
      <c r="H92" s="394">
        <v>33377455</v>
      </c>
      <c r="I92" s="394">
        <v>30178352</v>
      </c>
      <c r="J92" s="394">
        <v>15329033</v>
      </c>
      <c r="K92" s="53">
        <v>13614033</v>
      </c>
      <c r="L92" s="53">
        <v>1715000</v>
      </c>
      <c r="M92" s="53">
        <v>0</v>
      </c>
      <c r="N92" s="53">
        <v>14849319</v>
      </c>
      <c r="O92" s="53">
        <v>0</v>
      </c>
      <c r="P92" s="53">
        <v>3199103</v>
      </c>
      <c r="Q92" s="53">
        <v>0</v>
      </c>
      <c r="R92" s="53">
        <v>0</v>
      </c>
      <c r="S92" s="53">
        <v>0</v>
      </c>
      <c r="T92" s="394">
        <v>18048422</v>
      </c>
      <c r="U92" s="395">
        <v>0.50794798205017955</v>
      </c>
      <c r="V92" s="385" t="s">
        <v>658</v>
      </c>
    </row>
    <row r="93" spans="1:22" s="26" customFormat="1" ht="22.5" customHeight="1">
      <c r="A93" s="145" t="s">
        <v>659</v>
      </c>
      <c r="B93" s="397" t="s">
        <v>663</v>
      </c>
      <c r="C93" s="394">
        <v>19444493</v>
      </c>
      <c r="D93" s="53">
        <v>15092208</v>
      </c>
      <c r="E93" s="53">
        <v>4352285</v>
      </c>
      <c r="F93" s="53">
        <v>0</v>
      </c>
      <c r="G93" s="53">
        <v>0</v>
      </c>
      <c r="H93" s="394">
        <v>19444493</v>
      </c>
      <c r="I93" s="394">
        <v>15442971</v>
      </c>
      <c r="J93" s="394">
        <v>6973087</v>
      </c>
      <c r="K93" s="53">
        <v>6496816</v>
      </c>
      <c r="L93" s="53">
        <v>476271</v>
      </c>
      <c r="M93" s="53">
        <v>0</v>
      </c>
      <c r="N93" s="53">
        <v>8469884</v>
      </c>
      <c r="O93" s="53">
        <v>0</v>
      </c>
      <c r="P93" s="53">
        <v>3239592</v>
      </c>
      <c r="Q93" s="53">
        <v>761930</v>
      </c>
      <c r="R93" s="53">
        <v>0</v>
      </c>
      <c r="S93" s="53">
        <v>0</v>
      </c>
      <c r="T93" s="394">
        <v>12471406</v>
      </c>
      <c r="U93" s="395">
        <v>0.45153791974355195</v>
      </c>
      <c r="V93" s="385" t="s">
        <v>661</v>
      </c>
    </row>
    <row r="94" spans="1:22" s="26" customFormat="1" ht="22.5" customHeight="1">
      <c r="A94" s="145" t="s">
        <v>662</v>
      </c>
      <c r="B94" s="397" t="s">
        <v>660</v>
      </c>
      <c r="C94" s="394">
        <v>28189041</v>
      </c>
      <c r="D94" s="53">
        <v>14860045</v>
      </c>
      <c r="E94" s="53">
        <v>13328996</v>
      </c>
      <c r="F94" s="53">
        <v>0</v>
      </c>
      <c r="G94" s="53">
        <v>0</v>
      </c>
      <c r="H94" s="394">
        <v>28189041</v>
      </c>
      <c r="I94" s="394">
        <v>22601037</v>
      </c>
      <c r="J94" s="394">
        <v>3222680</v>
      </c>
      <c r="K94" s="53">
        <v>3222680</v>
      </c>
      <c r="L94" s="53">
        <v>0</v>
      </c>
      <c r="M94" s="53">
        <v>0</v>
      </c>
      <c r="N94" s="53">
        <v>19378357</v>
      </c>
      <c r="O94" s="53">
        <v>0</v>
      </c>
      <c r="P94" s="53">
        <v>3254259</v>
      </c>
      <c r="Q94" s="53">
        <v>2333745</v>
      </c>
      <c r="R94" s="53">
        <v>0</v>
      </c>
      <c r="S94" s="53">
        <v>0</v>
      </c>
      <c r="T94" s="394">
        <v>24966361</v>
      </c>
      <c r="U94" s="395">
        <v>0.14258991744493849</v>
      </c>
      <c r="V94" s="385" t="s">
        <v>664</v>
      </c>
    </row>
    <row r="95" spans="1:22" s="26" customFormat="1" ht="22.5" customHeight="1">
      <c r="A95" s="145" t="s">
        <v>665</v>
      </c>
      <c r="B95" s="397" t="s">
        <v>666</v>
      </c>
      <c r="C95" s="394">
        <v>38259060</v>
      </c>
      <c r="D95" s="53">
        <v>29468604</v>
      </c>
      <c r="E95" s="53">
        <v>8790456</v>
      </c>
      <c r="F95" s="53">
        <v>75000</v>
      </c>
      <c r="G95" s="53">
        <v>8965</v>
      </c>
      <c r="H95" s="394">
        <v>38175095</v>
      </c>
      <c r="I95" s="394">
        <v>10452583</v>
      </c>
      <c r="J95" s="394">
        <v>4254130</v>
      </c>
      <c r="K95" s="53">
        <v>4230130</v>
      </c>
      <c r="L95" s="53">
        <v>24000</v>
      </c>
      <c r="M95" s="53">
        <v>0</v>
      </c>
      <c r="N95" s="53">
        <v>6198453</v>
      </c>
      <c r="O95" s="53">
        <v>0</v>
      </c>
      <c r="P95" s="53">
        <v>27722512</v>
      </c>
      <c r="Q95" s="53">
        <v>0</v>
      </c>
      <c r="R95" s="53">
        <v>0</v>
      </c>
      <c r="S95" s="53">
        <v>0</v>
      </c>
      <c r="T95" s="394">
        <v>33920965</v>
      </c>
      <c r="U95" s="395">
        <v>0.40699318053728922</v>
      </c>
      <c r="V95" s="385" t="s">
        <v>667</v>
      </c>
    </row>
    <row r="96" spans="1:22" s="26" customFormat="1" ht="22.5" customHeight="1">
      <c r="A96" s="145" t="s">
        <v>668</v>
      </c>
      <c r="B96" s="397" t="s">
        <v>669</v>
      </c>
      <c r="C96" s="394">
        <v>12727035</v>
      </c>
      <c r="D96" s="53">
        <v>10412680</v>
      </c>
      <c r="E96" s="53">
        <v>2314355</v>
      </c>
      <c r="F96" s="53">
        <v>39000</v>
      </c>
      <c r="G96" s="53">
        <v>0</v>
      </c>
      <c r="H96" s="394">
        <v>12688035</v>
      </c>
      <c r="I96" s="394">
        <v>7714378</v>
      </c>
      <c r="J96" s="394">
        <v>2003852</v>
      </c>
      <c r="K96" s="53">
        <v>1978045</v>
      </c>
      <c r="L96" s="53">
        <v>25807</v>
      </c>
      <c r="M96" s="53">
        <v>0</v>
      </c>
      <c r="N96" s="53">
        <v>5710526</v>
      </c>
      <c r="O96" s="53">
        <v>0</v>
      </c>
      <c r="P96" s="53">
        <v>4973657</v>
      </c>
      <c r="Q96" s="53">
        <v>0</v>
      </c>
      <c r="R96" s="53">
        <v>0</v>
      </c>
      <c r="S96" s="53">
        <v>0</v>
      </c>
      <c r="T96" s="394">
        <v>10684183</v>
      </c>
      <c r="U96" s="395">
        <v>0.25975548514734437</v>
      </c>
      <c r="V96" s="385" t="s">
        <v>670</v>
      </c>
    </row>
    <row r="97" spans="1:22" s="26" customFormat="1" ht="22.5" customHeight="1">
      <c r="A97" s="145"/>
      <c r="B97" s="57"/>
      <c r="C97" s="394">
        <v>0</v>
      </c>
      <c r="D97" s="53"/>
      <c r="E97" s="53"/>
      <c r="F97" s="53"/>
      <c r="G97" s="53"/>
      <c r="H97" s="394">
        <v>0</v>
      </c>
      <c r="I97" s="394">
        <v>0</v>
      </c>
      <c r="J97" s="394">
        <v>0</v>
      </c>
      <c r="K97" s="53"/>
      <c r="L97" s="53"/>
      <c r="M97" s="53"/>
      <c r="N97" s="53"/>
      <c r="O97" s="53"/>
      <c r="P97" s="53"/>
      <c r="Q97" s="53"/>
      <c r="R97" s="53"/>
      <c r="S97" s="53"/>
      <c r="T97" s="394">
        <v>0</v>
      </c>
      <c r="U97" s="395" t="e">
        <v>#DIV/0!</v>
      </c>
      <c r="V97" s="385"/>
    </row>
    <row r="98" spans="1:22" s="384" customFormat="1" ht="22.5" customHeight="1">
      <c r="A98" s="101" t="s">
        <v>20</v>
      </c>
      <c r="B98" s="102" t="s">
        <v>671</v>
      </c>
      <c r="C98" s="394">
        <v>205404779</v>
      </c>
      <c r="D98" s="394">
        <v>148742027</v>
      </c>
      <c r="E98" s="394">
        <v>56662752</v>
      </c>
      <c r="F98" s="394">
        <v>0</v>
      </c>
      <c r="G98" s="394">
        <v>0</v>
      </c>
      <c r="H98" s="394">
        <v>205404779</v>
      </c>
      <c r="I98" s="394">
        <v>130112121</v>
      </c>
      <c r="J98" s="394">
        <v>37940022</v>
      </c>
      <c r="K98" s="394">
        <v>29628912</v>
      </c>
      <c r="L98" s="394">
        <v>8311110</v>
      </c>
      <c r="M98" s="394">
        <v>0</v>
      </c>
      <c r="N98" s="394">
        <v>92172099</v>
      </c>
      <c r="O98" s="394">
        <v>0</v>
      </c>
      <c r="P98" s="394">
        <v>45834784</v>
      </c>
      <c r="Q98" s="394">
        <v>13638241</v>
      </c>
      <c r="R98" s="394">
        <v>0</v>
      </c>
      <c r="S98" s="394">
        <v>15819633</v>
      </c>
      <c r="T98" s="394">
        <v>167464757</v>
      </c>
      <c r="U98" s="395">
        <v>0.29159483150689702</v>
      </c>
      <c r="V98" s="385"/>
    </row>
    <row r="99" spans="1:22" s="26" customFormat="1" ht="22.5" customHeight="1">
      <c r="A99" s="145" t="s">
        <v>672</v>
      </c>
      <c r="B99" s="57" t="s">
        <v>673</v>
      </c>
      <c r="C99" s="394">
        <v>42239715</v>
      </c>
      <c r="D99" s="53">
        <v>30360841</v>
      </c>
      <c r="E99" s="53">
        <v>11878874</v>
      </c>
      <c r="F99" s="53">
        <v>0</v>
      </c>
      <c r="G99" s="53">
        <v>0</v>
      </c>
      <c r="H99" s="394">
        <v>42239715</v>
      </c>
      <c r="I99" s="394">
        <v>22059420</v>
      </c>
      <c r="J99" s="394">
        <v>13275378</v>
      </c>
      <c r="K99" s="53">
        <v>6896672</v>
      </c>
      <c r="L99" s="53">
        <v>6378706</v>
      </c>
      <c r="M99" s="53">
        <v>0</v>
      </c>
      <c r="N99" s="53">
        <v>8784042</v>
      </c>
      <c r="O99" s="53">
        <v>0</v>
      </c>
      <c r="P99" s="53">
        <v>11367702</v>
      </c>
      <c r="Q99" s="53">
        <v>8812593</v>
      </c>
      <c r="R99" s="53">
        <v>0</v>
      </c>
      <c r="S99" s="53">
        <v>0</v>
      </c>
      <c r="T99" s="394">
        <v>28964337</v>
      </c>
      <c r="U99" s="395">
        <v>0.60180086330465621</v>
      </c>
      <c r="V99" s="385" t="s">
        <v>674</v>
      </c>
    </row>
    <row r="100" spans="1:22" s="26" customFormat="1" ht="22.5" customHeight="1">
      <c r="A100" s="145" t="s">
        <v>675</v>
      </c>
      <c r="B100" s="57" t="s">
        <v>676</v>
      </c>
      <c r="C100" s="394">
        <v>41343535</v>
      </c>
      <c r="D100" s="53">
        <v>17927177</v>
      </c>
      <c r="E100" s="53">
        <v>23416358</v>
      </c>
      <c r="F100" s="53">
        <v>0</v>
      </c>
      <c r="G100" s="53">
        <v>0</v>
      </c>
      <c r="H100" s="394">
        <v>41343535</v>
      </c>
      <c r="I100" s="394">
        <v>39791567</v>
      </c>
      <c r="J100" s="394">
        <v>16377597</v>
      </c>
      <c r="K100" s="53">
        <v>16377597</v>
      </c>
      <c r="L100" s="53">
        <v>0</v>
      </c>
      <c r="M100" s="53">
        <v>0</v>
      </c>
      <c r="N100" s="53">
        <v>23413970</v>
      </c>
      <c r="O100" s="53">
        <v>0</v>
      </c>
      <c r="P100" s="53">
        <v>1450204</v>
      </c>
      <c r="Q100" s="53">
        <v>0</v>
      </c>
      <c r="R100" s="53">
        <v>0</v>
      </c>
      <c r="S100" s="53">
        <v>101764</v>
      </c>
      <c r="T100" s="394">
        <v>24965938</v>
      </c>
      <c r="U100" s="395">
        <v>0.41158462042975086</v>
      </c>
      <c r="V100" s="385" t="s">
        <v>677</v>
      </c>
    </row>
    <row r="101" spans="1:22" s="26" customFormat="1" ht="22.5" customHeight="1">
      <c r="A101" s="145" t="s">
        <v>678</v>
      </c>
      <c r="B101" s="57" t="s">
        <v>679</v>
      </c>
      <c r="C101" s="394">
        <v>22485211</v>
      </c>
      <c r="D101" s="53">
        <v>13089181</v>
      </c>
      <c r="E101" s="53">
        <v>9396030</v>
      </c>
      <c r="F101" s="53">
        <v>0</v>
      </c>
      <c r="G101" s="53">
        <v>0</v>
      </c>
      <c r="H101" s="394">
        <v>22485211</v>
      </c>
      <c r="I101" s="394">
        <v>13856111</v>
      </c>
      <c r="J101" s="394">
        <v>271305</v>
      </c>
      <c r="K101" s="53">
        <v>271305</v>
      </c>
      <c r="L101" s="53">
        <v>0</v>
      </c>
      <c r="M101" s="53">
        <v>0</v>
      </c>
      <c r="N101" s="53">
        <v>13584806</v>
      </c>
      <c r="O101" s="53">
        <v>0</v>
      </c>
      <c r="P101" s="53">
        <v>8144473</v>
      </c>
      <c r="Q101" s="53">
        <v>484627</v>
      </c>
      <c r="R101" s="53">
        <v>0</v>
      </c>
      <c r="S101" s="53">
        <v>0</v>
      </c>
      <c r="T101" s="394">
        <v>22213906</v>
      </c>
      <c r="U101" s="395">
        <v>1.9580169356322275E-2</v>
      </c>
      <c r="V101" s="385" t="s">
        <v>680</v>
      </c>
    </row>
    <row r="102" spans="1:22" s="26" customFormat="1" ht="22.5" customHeight="1">
      <c r="A102" s="145" t="s">
        <v>681</v>
      </c>
      <c r="B102" s="57" t="s">
        <v>682</v>
      </c>
      <c r="C102" s="394">
        <v>34778403</v>
      </c>
      <c r="D102" s="53">
        <v>32245172</v>
      </c>
      <c r="E102" s="53">
        <v>2533231</v>
      </c>
      <c r="F102" s="53">
        <v>0</v>
      </c>
      <c r="G102" s="53">
        <v>0</v>
      </c>
      <c r="H102" s="394">
        <v>34778403</v>
      </c>
      <c r="I102" s="394">
        <v>19245646</v>
      </c>
      <c r="J102" s="394">
        <v>1999808</v>
      </c>
      <c r="K102" s="53">
        <v>307404</v>
      </c>
      <c r="L102" s="53">
        <v>1692404</v>
      </c>
      <c r="M102" s="53">
        <v>0</v>
      </c>
      <c r="N102" s="53">
        <v>17245838</v>
      </c>
      <c r="O102" s="53">
        <v>0</v>
      </c>
      <c r="P102" s="53">
        <v>13883839</v>
      </c>
      <c r="Q102" s="53">
        <v>1648918</v>
      </c>
      <c r="R102" s="53">
        <v>0</v>
      </c>
      <c r="S102" s="53">
        <v>0</v>
      </c>
      <c r="T102" s="394">
        <v>32778595</v>
      </c>
      <c r="U102" s="395">
        <v>0.10390963233969906</v>
      </c>
      <c r="V102" s="385" t="s">
        <v>683</v>
      </c>
    </row>
    <row r="103" spans="1:22" s="26" customFormat="1" ht="22.5" customHeight="1">
      <c r="A103" s="145" t="s">
        <v>684</v>
      </c>
      <c r="B103" s="57" t="s">
        <v>685</v>
      </c>
      <c r="C103" s="394">
        <v>15135397</v>
      </c>
      <c r="D103" s="53">
        <v>12393273</v>
      </c>
      <c r="E103" s="53">
        <v>2742124</v>
      </c>
      <c r="F103" s="53">
        <v>0</v>
      </c>
      <c r="G103" s="53">
        <v>0</v>
      </c>
      <c r="H103" s="394">
        <v>15135397</v>
      </c>
      <c r="I103" s="394">
        <v>11852899</v>
      </c>
      <c r="J103" s="394">
        <v>34146</v>
      </c>
      <c r="K103" s="53">
        <v>34146</v>
      </c>
      <c r="L103" s="53">
        <v>0</v>
      </c>
      <c r="M103" s="53">
        <v>0</v>
      </c>
      <c r="N103" s="53">
        <v>11818753</v>
      </c>
      <c r="O103" s="53">
        <v>0</v>
      </c>
      <c r="P103" s="53">
        <v>3116677</v>
      </c>
      <c r="Q103" s="53">
        <v>0</v>
      </c>
      <c r="R103" s="53">
        <v>0</v>
      </c>
      <c r="S103" s="53">
        <v>165821</v>
      </c>
      <c r="T103" s="394">
        <v>15101251</v>
      </c>
      <c r="U103" s="395">
        <v>2.8808142210610247E-3</v>
      </c>
      <c r="V103" s="385" t="s">
        <v>686</v>
      </c>
    </row>
    <row r="104" spans="1:22" s="26" customFormat="1" ht="22.5" customHeight="1">
      <c r="A104" s="145" t="s">
        <v>687</v>
      </c>
      <c r="B104" s="57" t="s">
        <v>688</v>
      </c>
      <c r="C104" s="394">
        <v>29179509</v>
      </c>
      <c r="D104" s="53">
        <v>25696416</v>
      </c>
      <c r="E104" s="53">
        <v>3483093</v>
      </c>
      <c r="F104" s="53">
        <v>0</v>
      </c>
      <c r="G104" s="53">
        <v>0</v>
      </c>
      <c r="H104" s="394">
        <v>29179509</v>
      </c>
      <c r="I104" s="394">
        <v>17107737</v>
      </c>
      <c r="J104" s="394">
        <v>4596163</v>
      </c>
      <c r="K104" s="53">
        <v>4356163</v>
      </c>
      <c r="L104" s="53">
        <v>240000</v>
      </c>
      <c r="M104" s="53">
        <v>0</v>
      </c>
      <c r="N104" s="53">
        <v>12511574</v>
      </c>
      <c r="O104" s="53">
        <v>0</v>
      </c>
      <c r="P104" s="53">
        <v>4584296</v>
      </c>
      <c r="Q104" s="53">
        <v>2329103</v>
      </c>
      <c r="R104" s="53">
        <v>0</v>
      </c>
      <c r="S104" s="53">
        <v>5158373</v>
      </c>
      <c r="T104" s="394">
        <v>24583346</v>
      </c>
      <c r="U104" s="395">
        <v>0.2686599051645463</v>
      </c>
      <c r="V104" s="385" t="s">
        <v>689</v>
      </c>
    </row>
    <row r="105" spans="1:22" s="26" customFormat="1" ht="22.5" customHeight="1">
      <c r="A105" s="145" t="s">
        <v>690</v>
      </c>
      <c r="B105" s="57" t="s">
        <v>691</v>
      </c>
      <c r="C105" s="394">
        <v>18543099</v>
      </c>
      <c r="D105" s="53">
        <v>16330057</v>
      </c>
      <c r="E105" s="53">
        <v>2213042</v>
      </c>
      <c r="F105" s="53">
        <v>0</v>
      </c>
      <c r="G105" s="53">
        <v>0</v>
      </c>
      <c r="H105" s="394">
        <v>18543099</v>
      </c>
      <c r="I105" s="394">
        <v>4498831</v>
      </c>
      <c r="J105" s="394">
        <v>885625</v>
      </c>
      <c r="K105" s="53">
        <v>885625</v>
      </c>
      <c r="L105" s="53">
        <v>0</v>
      </c>
      <c r="M105" s="53">
        <v>0</v>
      </c>
      <c r="N105" s="53">
        <v>3613206</v>
      </c>
      <c r="O105" s="53">
        <v>0</v>
      </c>
      <c r="P105" s="53">
        <v>3287593</v>
      </c>
      <c r="Q105" s="53">
        <v>363000</v>
      </c>
      <c r="R105" s="53">
        <v>0</v>
      </c>
      <c r="S105" s="53">
        <v>10393675</v>
      </c>
      <c r="T105" s="394">
        <v>17657474</v>
      </c>
      <c r="U105" s="395">
        <v>0.19685669455020649</v>
      </c>
      <c r="V105" s="385" t="s">
        <v>692</v>
      </c>
    </row>
    <row r="106" spans="1:22" s="26" customFormat="1" ht="22.5" customHeight="1">
      <c r="A106" s="145" t="s">
        <v>693</v>
      </c>
      <c r="B106" s="57" t="s">
        <v>694</v>
      </c>
      <c r="C106" s="394">
        <v>1699910</v>
      </c>
      <c r="D106" s="53">
        <v>699910</v>
      </c>
      <c r="E106" s="53">
        <v>1000000</v>
      </c>
      <c r="F106" s="53">
        <v>0</v>
      </c>
      <c r="G106" s="53">
        <v>0</v>
      </c>
      <c r="H106" s="394">
        <v>1699910</v>
      </c>
      <c r="I106" s="394">
        <v>1699910</v>
      </c>
      <c r="J106" s="394">
        <v>500000</v>
      </c>
      <c r="K106" s="53">
        <v>500000</v>
      </c>
      <c r="L106" s="53">
        <v>0</v>
      </c>
      <c r="M106" s="53">
        <v>0</v>
      </c>
      <c r="N106" s="53">
        <v>1199910</v>
      </c>
      <c r="O106" s="53">
        <v>0</v>
      </c>
      <c r="P106" s="53">
        <v>0</v>
      </c>
      <c r="Q106" s="53">
        <v>0</v>
      </c>
      <c r="R106" s="53">
        <v>0</v>
      </c>
      <c r="S106" s="53">
        <v>0</v>
      </c>
      <c r="T106" s="394">
        <v>1199910</v>
      </c>
      <c r="U106" s="395">
        <v>0.29413321881746679</v>
      </c>
      <c r="V106" s="385" t="s">
        <v>695</v>
      </c>
    </row>
    <row r="107" spans="1:22" s="26" customFormat="1" ht="22.5" customHeight="1">
      <c r="A107" s="145"/>
      <c r="B107" s="57"/>
      <c r="C107" s="394">
        <v>0</v>
      </c>
      <c r="D107" s="53"/>
      <c r="E107" s="53"/>
      <c r="F107" s="53"/>
      <c r="G107" s="53"/>
      <c r="H107" s="394">
        <v>0</v>
      </c>
      <c r="I107" s="394">
        <v>0</v>
      </c>
      <c r="J107" s="394">
        <v>0</v>
      </c>
      <c r="K107" s="53"/>
      <c r="L107" s="53"/>
      <c r="M107" s="53"/>
      <c r="N107" s="53"/>
      <c r="O107" s="53"/>
      <c r="P107" s="53"/>
      <c r="Q107" s="53"/>
      <c r="R107" s="53"/>
      <c r="S107" s="53"/>
      <c r="T107" s="394">
        <v>0</v>
      </c>
      <c r="U107" s="395" t="e">
        <v>#DIV/0!</v>
      </c>
      <c r="V107" s="385"/>
    </row>
    <row r="108" spans="1:22" s="384" customFormat="1" ht="22.5" customHeight="1">
      <c r="A108" s="101" t="s">
        <v>21</v>
      </c>
      <c r="B108" s="102" t="s">
        <v>696</v>
      </c>
      <c r="C108" s="394">
        <v>304074808</v>
      </c>
      <c r="D108" s="394">
        <v>248407340</v>
      </c>
      <c r="E108" s="394">
        <v>55667468</v>
      </c>
      <c r="F108" s="394">
        <v>42764</v>
      </c>
      <c r="G108" s="394">
        <v>16700</v>
      </c>
      <c r="H108" s="394">
        <v>304015344</v>
      </c>
      <c r="I108" s="394">
        <v>147090066</v>
      </c>
      <c r="J108" s="394">
        <v>19589116</v>
      </c>
      <c r="K108" s="394">
        <v>15685177</v>
      </c>
      <c r="L108" s="394">
        <v>3903939</v>
      </c>
      <c r="M108" s="394">
        <v>0</v>
      </c>
      <c r="N108" s="394">
        <v>127024808</v>
      </c>
      <c r="O108" s="394">
        <v>476142</v>
      </c>
      <c r="P108" s="394">
        <v>133899828</v>
      </c>
      <c r="Q108" s="394">
        <v>4131681</v>
      </c>
      <c r="R108" s="394">
        <v>0</v>
      </c>
      <c r="S108" s="394">
        <v>18893769</v>
      </c>
      <c r="T108" s="394">
        <v>284426228</v>
      </c>
      <c r="U108" s="395">
        <v>0.13317769535843432</v>
      </c>
      <c r="V108" s="385"/>
    </row>
    <row r="109" spans="1:22" s="26" customFormat="1" ht="22.5" customHeight="1">
      <c r="A109" s="145" t="s">
        <v>697</v>
      </c>
      <c r="B109" s="57" t="s">
        <v>698</v>
      </c>
      <c r="C109" s="394">
        <v>38250460</v>
      </c>
      <c r="D109" s="53">
        <v>37242300</v>
      </c>
      <c r="E109" s="53">
        <v>1008160</v>
      </c>
      <c r="F109" s="53">
        <v>41964</v>
      </c>
      <c r="G109" s="53">
        <v>0</v>
      </c>
      <c r="H109" s="394">
        <v>38208496</v>
      </c>
      <c r="I109" s="394">
        <v>8853774</v>
      </c>
      <c r="J109" s="394">
        <v>3261540</v>
      </c>
      <c r="K109" s="53">
        <v>2278703</v>
      </c>
      <c r="L109" s="53">
        <v>982837</v>
      </c>
      <c r="M109" s="53">
        <v>0</v>
      </c>
      <c r="N109" s="53">
        <v>5592234</v>
      </c>
      <c r="O109" s="53">
        <v>0</v>
      </c>
      <c r="P109" s="53">
        <v>29354721</v>
      </c>
      <c r="Q109" s="53">
        <v>0</v>
      </c>
      <c r="R109" s="53">
        <v>0</v>
      </c>
      <c r="S109" s="53">
        <v>1</v>
      </c>
      <c r="T109" s="394">
        <v>34946956</v>
      </c>
      <c r="U109" s="395">
        <v>0.36837850164235048</v>
      </c>
      <c r="V109" s="385" t="s">
        <v>699</v>
      </c>
    </row>
    <row r="110" spans="1:22" s="26" customFormat="1" ht="22.5" customHeight="1">
      <c r="A110" s="145" t="s">
        <v>700</v>
      </c>
      <c r="B110" s="397" t="s">
        <v>701</v>
      </c>
      <c r="C110" s="394">
        <v>29207420</v>
      </c>
      <c r="D110" s="53">
        <v>22073074</v>
      </c>
      <c r="E110" s="53">
        <v>7134346</v>
      </c>
      <c r="F110" s="53">
        <v>600</v>
      </c>
      <c r="G110" s="53">
        <v>0</v>
      </c>
      <c r="H110" s="394">
        <v>29206820</v>
      </c>
      <c r="I110" s="394">
        <v>9310861</v>
      </c>
      <c r="J110" s="394">
        <v>607119</v>
      </c>
      <c r="K110" s="53">
        <v>607119</v>
      </c>
      <c r="L110" s="53">
        <v>0</v>
      </c>
      <c r="M110" s="53">
        <v>0</v>
      </c>
      <c r="N110" s="53">
        <v>8703742</v>
      </c>
      <c r="O110" s="53">
        <v>0</v>
      </c>
      <c r="P110" s="53">
        <v>15764278</v>
      </c>
      <c r="Q110" s="53">
        <v>4131681</v>
      </c>
      <c r="R110" s="53">
        <v>0</v>
      </c>
      <c r="S110" s="53">
        <v>0</v>
      </c>
      <c r="T110" s="394">
        <v>28599701</v>
      </c>
      <c r="U110" s="395">
        <v>6.520546273862321E-2</v>
      </c>
      <c r="V110" s="385" t="s">
        <v>702</v>
      </c>
    </row>
    <row r="111" spans="1:22" s="26" customFormat="1" ht="22.5" customHeight="1">
      <c r="A111" s="145" t="s">
        <v>703</v>
      </c>
      <c r="B111" s="397" t="s">
        <v>704</v>
      </c>
      <c r="C111" s="394">
        <v>66780588</v>
      </c>
      <c r="D111" s="53">
        <v>61680007</v>
      </c>
      <c r="E111" s="53">
        <v>5100581</v>
      </c>
      <c r="F111" s="53">
        <v>0</v>
      </c>
      <c r="G111" s="53">
        <v>0</v>
      </c>
      <c r="H111" s="394">
        <v>66780588</v>
      </c>
      <c r="I111" s="394">
        <v>19660485</v>
      </c>
      <c r="J111" s="394">
        <v>4414419</v>
      </c>
      <c r="K111" s="53">
        <v>3948259</v>
      </c>
      <c r="L111" s="53">
        <v>466160</v>
      </c>
      <c r="M111" s="53">
        <v>0</v>
      </c>
      <c r="N111" s="53">
        <v>15246066</v>
      </c>
      <c r="O111" s="53">
        <v>0</v>
      </c>
      <c r="P111" s="53">
        <v>28972907</v>
      </c>
      <c r="Q111" s="53">
        <v>0</v>
      </c>
      <c r="R111" s="53">
        <v>0</v>
      </c>
      <c r="S111" s="53">
        <v>18147196</v>
      </c>
      <c r="T111" s="394">
        <v>62366169</v>
      </c>
      <c r="U111" s="395">
        <v>0.22453255858133714</v>
      </c>
      <c r="V111" s="385" t="s">
        <v>705</v>
      </c>
    </row>
    <row r="112" spans="1:22" s="26" customFormat="1" ht="22.5" customHeight="1">
      <c r="A112" s="145" t="s">
        <v>706</v>
      </c>
      <c r="B112" s="397" t="s">
        <v>707</v>
      </c>
      <c r="C112" s="394">
        <v>42713935</v>
      </c>
      <c r="D112" s="53">
        <v>41572196</v>
      </c>
      <c r="E112" s="53">
        <v>1141739</v>
      </c>
      <c r="F112" s="53">
        <v>0</v>
      </c>
      <c r="G112" s="53">
        <v>0</v>
      </c>
      <c r="H112" s="394">
        <v>42713935</v>
      </c>
      <c r="I112" s="394">
        <v>17260117</v>
      </c>
      <c r="J112" s="394">
        <v>3661792</v>
      </c>
      <c r="K112" s="53">
        <v>3081300</v>
      </c>
      <c r="L112" s="53">
        <v>580492</v>
      </c>
      <c r="M112" s="53">
        <v>0</v>
      </c>
      <c r="N112" s="53">
        <v>13598325</v>
      </c>
      <c r="O112" s="53">
        <v>0</v>
      </c>
      <c r="P112" s="53">
        <v>25453818</v>
      </c>
      <c r="Q112" s="53">
        <v>0</v>
      </c>
      <c r="R112" s="53">
        <v>0</v>
      </c>
      <c r="S112" s="53">
        <v>0</v>
      </c>
      <c r="T112" s="394">
        <v>39052143</v>
      </c>
      <c r="U112" s="395">
        <v>0.2121533706868847</v>
      </c>
      <c r="V112" s="385" t="s">
        <v>708</v>
      </c>
    </row>
    <row r="113" spans="1:22" s="26" customFormat="1" ht="22.5" customHeight="1">
      <c r="A113" s="145" t="s">
        <v>709</v>
      </c>
      <c r="B113" s="397" t="s">
        <v>710</v>
      </c>
      <c r="C113" s="394">
        <v>61037117</v>
      </c>
      <c r="D113" s="53">
        <v>30363145</v>
      </c>
      <c r="E113" s="398">
        <v>30673972</v>
      </c>
      <c r="F113" s="53">
        <v>0</v>
      </c>
      <c r="G113" s="53">
        <v>16700</v>
      </c>
      <c r="H113" s="394">
        <v>61020417</v>
      </c>
      <c r="I113" s="394">
        <v>56233454</v>
      </c>
      <c r="J113" s="394">
        <v>2362993</v>
      </c>
      <c r="K113" s="53">
        <v>2362993</v>
      </c>
      <c r="L113" s="53">
        <v>0</v>
      </c>
      <c r="M113" s="53">
        <v>0</v>
      </c>
      <c r="N113" s="53">
        <v>53394319</v>
      </c>
      <c r="O113" s="53">
        <v>476142</v>
      </c>
      <c r="P113" s="53">
        <v>4786963</v>
      </c>
      <c r="Q113" s="53">
        <v>0</v>
      </c>
      <c r="R113" s="53">
        <v>0</v>
      </c>
      <c r="S113" s="53">
        <v>0</v>
      </c>
      <c r="T113" s="394">
        <v>58657424</v>
      </c>
      <c r="U113" s="395">
        <v>4.2021125005054817E-2</v>
      </c>
      <c r="V113" s="385" t="s">
        <v>711</v>
      </c>
    </row>
    <row r="114" spans="1:22" s="26" customFormat="1" ht="22.5" customHeight="1">
      <c r="A114" s="145" t="s">
        <v>712</v>
      </c>
      <c r="B114" s="397" t="s">
        <v>713</v>
      </c>
      <c r="C114" s="394">
        <v>12791979</v>
      </c>
      <c r="D114" s="53">
        <v>11283028</v>
      </c>
      <c r="E114" s="53">
        <v>1508951</v>
      </c>
      <c r="F114" s="53">
        <v>0</v>
      </c>
      <c r="G114" s="53">
        <v>0</v>
      </c>
      <c r="H114" s="394">
        <v>12791979</v>
      </c>
      <c r="I114" s="394">
        <v>10213799</v>
      </c>
      <c r="J114" s="394">
        <v>1991714</v>
      </c>
      <c r="K114" s="53">
        <v>1917264</v>
      </c>
      <c r="L114" s="53">
        <v>74450</v>
      </c>
      <c r="M114" s="53">
        <v>0</v>
      </c>
      <c r="N114" s="53">
        <v>8222085</v>
      </c>
      <c r="O114" s="53">
        <v>0</v>
      </c>
      <c r="P114" s="53">
        <v>1832425</v>
      </c>
      <c r="Q114" s="53">
        <v>0</v>
      </c>
      <c r="R114" s="53">
        <v>0</v>
      </c>
      <c r="S114" s="53">
        <v>745755</v>
      </c>
      <c r="T114" s="394">
        <v>10800265</v>
      </c>
      <c r="U114" s="395">
        <v>0.19500227094737227</v>
      </c>
      <c r="V114" s="385" t="s">
        <v>714</v>
      </c>
    </row>
    <row r="115" spans="1:22" s="26" customFormat="1" ht="22.5" customHeight="1">
      <c r="A115" s="145"/>
      <c r="B115" s="397" t="s">
        <v>715</v>
      </c>
      <c r="C115" s="394">
        <v>47754023</v>
      </c>
      <c r="D115" s="53">
        <v>41361326</v>
      </c>
      <c r="E115" s="53">
        <v>6392697</v>
      </c>
      <c r="F115" s="53">
        <v>200</v>
      </c>
      <c r="G115" s="53">
        <v>0</v>
      </c>
      <c r="H115" s="394">
        <v>47753823</v>
      </c>
      <c r="I115" s="394">
        <v>20018290</v>
      </c>
      <c r="J115" s="394">
        <v>3044025</v>
      </c>
      <c r="K115" s="53">
        <v>1244025</v>
      </c>
      <c r="L115" s="53">
        <v>1800000</v>
      </c>
      <c r="M115" s="53">
        <v>0</v>
      </c>
      <c r="N115" s="53">
        <v>16974265</v>
      </c>
      <c r="O115" s="53">
        <v>0</v>
      </c>
      <c r="P115" s="53">
        <v>27734716</v>
      </c>
      <c r="Q115" s="53">
        <v>0</v>
      </c>
      <c r="R115" s="53">
        <v>0</v>
      </c>
      <c r="S115" s="53">
        <v>817</v>
      </c>
      <c r="T115" s="394">
        <v>44709798</v>
      </c>
      <c r="U115" s="395"/>
      <c r="V115" s="385" t="s">
        <v>716</v>
      </c>
    </row>
    <row r="116" spans="1:22" s="26" customFormat="1" ht="22.5" customHeight="1">
      <c r="A116" s="145" t="s">
        <v>717</v>
      </c>
      <c r="B116" s="397" t="s">
        <v>718</v>
      </c>
      <c r="C116" s="394">
        <v>5539286</v>
      </c>
      <c r="D116" s="53">
        <v>2832264</v>
      </c>
      <c r="E116" s="53">
        <v>2707022</v>
      </c>
      <c r="F116" s="53">
        <v>0</v>
      </c>
      <c r="G116" s="53">
        <v>0</v>
      </c>
      <c r="H116" s="394">
        <v>5539286</v>
      </c>
      <c r="I116" s="394">
        <v>5539286</v>
      </c>
      <c r="J116" s="394">
        <v>245514</v>
      </c>
      <c r="K116" s="53">
        <v>245514</v>
      </c>
      <c r="L116" s="53">
        <v>0</v>
      </c>
      <c r="M116" s="53">
        <v>0</v>
      </c>
      <c r="N116" s="53">
        <v>5293772</v>
      </c>
      <c r="O116" s="53">
        <v>0</v>
      </c>
      <c r="P116" s="53">
        <v>0</v>
      </c>
      <c r="Q116" s="53">
        <v>0</v>
      </c>
      <c r="R116" s="53">
        <v>0</v>
      </c>
      <c r="S116" s="53">
        <v>0</v>
      </c>
      <c r="T116" s="394">
        <v>5293772</v>
      </c>
      <c r="U116" s="395">
        <v>4.4322318797043521E-2</v>
      </c>
      <c r="V116" s="385" t="s">
        <v>719</v>
      </c>
    </row>
    <row r="117" spans="1:22" s="26" customFormat="1" ht="22.5" customHeight="1">
      <c r="A117" s="145"/>
      <c r="B117" s="57"/>
      <c r="C117" s="394"/>
      <c r="D117" s="53"/>
      <c r="E117" s="53"/>
      <c r="F117" s="53"/>
      <c r="G117" s="53"/>
      <c r="H117" s="394"/>
      <c r="I117" s="394"/>
      <c r="J117" s="394"/>
      <c r="K117" s="53"/>
      <c r="L117" s="53"/>
      <c r="M117" s="53"/>
      <c r="N117" s="53"/>
      <c r="O117" s="53"/>
      <c r="P117" s="53"/>
      <c r="Q117" s="53"/>
      <c r="R117" s="53"/>
      <c r="S117" s="53"/>
      <c r="T117" s="394"/>
      <c r="U117" s="395" t="e">
        <v>#DIV/0!</v>
      </c>
      <c r="V117" s="385"/>
    </row>
    <row r="118" spans="1:22" s="384" customFormat="1" ht="22.5" customHeight="1">
      <c r="A118" s="101" t="s">
        <v>22</v>
      </c>
      <c r="B118" s="102" t="s">
        <v>720</v>
      </c>
      <c r="C118" s="394">
        <v>262576629</v>
      </c>
      <c r="D118" s="394">
        <v>247934944</v>
      </c>
      <c r="E118" s="394">
        <v>14641685</v>
      </c>
      <c r="F118" s="394">
        <v>93600</v>
      </c>
      <c r="G118" s="394">
        <v>1500</v>
      </c>
      <c r="H118" s="394">
        <v>262481529</v>
      </c>
      <c r="I118" s="394">
        <v>219070905</v>
      </c>
      <c r="J118" s="394">
        <v>14857686</v>
      </c>
      <c r="K118" s="394">
        <v>13644917</v>
      </c>
      <c r="L118" s="394">
        <v>1212769</v>
      </c>
      <c r="M118" s="394">
        <v>0</v>
      </c>
      <c r="N118" s="394">
        <v>204213219</v>
      </c>
      <c r="O118" s="394">
        <v>0</v>
      </c>
      <c r="P118" s="394">
        <v>30789279</v>
      </c>
      <c r="Q118" s="394">
        <v>10185163</v>
      </c>
      <c r="R118" s="394">
        <v>0</v>
      </c>
      <c r="S118" s="394">
        <v>2436182</v>
      </c>
      <c r="T118" s="394">
        <v>247623843</v>
      </c>
      <c r="U118" s="395">
        <v>6.7821356742923028E-2</v>
      </c>
      <c r="V118" s="385"/>
    </row>
    <row r="119" spans="1:22" s="26" customFormat="1" ht="22.5" customHeight="1">
      <c r="A119" s="145" t="s">
        <v>721</v>
      </c>
      <c r="B119" s="57" t="s">
        <v>722</v>
      </c>
      <c r="C119" s="394">
        <v>45664298</v>
      </c>
      <c r="D119" s="53">
        <v>42201923</v>
      </c>
      <c r="E119" s="53">
        <v>3462375</v>
      </c>
      <c r="F119" s="53">
        <v>0</v>
      </c>
      <c r="G119" s="53">
        <v>0</v>
      </c>
      <c r="H119" s="394">
        <v>45664298</v>
      </c>
      <c r="I119" s="394">
        <v>33035583</v>
      </c>
      <c r="J119" s="394">
        <v>9594226</v>
      </c>
      <c r="K119" s="53">
        <v>9574783</v>
      </c>
      <c r="L119" s="53">
        <v>19443</v>
      </c>
      <c r="M119" s="53">
        <v>0</v>
      </c>
      <c r="N119" s="53">
        <v>23441357</v>
      </c>
      <c r="O119" s="53">
        <v>0</v>
      </c>
      <c r="P119" s="53">
        <v>7152400</v>
      </c>
      <c r="Q119" s="53">
        <v>5476315</v>
      </c>
      <c r="R119" s="53">
        <v>0</v>
      </c>
      <c r="S119" s="53">
        <v>0</v>
      </c>
      <c r="T119" s="394">
        <v>36070072</v>
      </c>
      <c r="U119" s="395">
        <v>0.2904209682026801</v>
      </c>
      <c r="V119" s="385" t="s">
        <v>723</v>
      </c>
    </row>
    <row r="120" spans="1:22" s="26" customFormat="1" ht="22.5" customHeight="1">
      <c r="A120" s="145" t="s">
        <v>724</v>
      </c>
      <c r="B120" s="57" t="s">
        <v>725</v>
      </c>
      <c r="C120" s="394">
        <v>15231755</v>
      </c>
      <c r="D120" s="53">
        <v>12862939</v>
      </c>
      <c r="E120" s="53">
        <v>2368816</v>
      </c>
      <c r="F120" s="53">
        <v>0</v>
      </c>
      <c r="G120" s="53">
        <v>600</v>
      </c>
      <c r="H120" s="394">
        <v>15231155</v>
      </c>
      <c r="I120" s="394">
        <v>13621117</v>
      </c>
      <c r="J120" s="394">
        <v>170620</v>
      </c>
      <c r="K120" s="53">
        <v>140620</v>
      </c>
      <c r="L120" s="53">
        <v>30000</v>
      </c>
      <c r="M120" s="53">
        <v>0</v>
      </c>
      <c r="N120" s="53">
        <v>13450497</v>
      </c>
      <c r="O120" s="53">
        <v>0</v>
      </c>
      <c r="P120" s="53">
        <v>1610038</v>
      </c>
      <c r="Q120" s="53">
        <v>0</v>
      </c>
      <c r="R120" s="53">
        <v>0</v>
      </c>
      <c r="S120" s="53">
        <v>0</v>
      </c>
      <c r="T120" s="394">
        <v>15060535</v>
      </c>
      <c r="U120" s="395">
        <v>1.2526138641933698E-2</v>
      </c>
      <c r="V120" s="385" t="s">
        <v>726</v>
      </c>
    </row>
    <row r="121" spans="1:22" s="26" customFormat="1" ht="22.5" customHeight="1">
      <c r="A121" s="145" t="s">
        <v>727</v>
      </c>
      <c r="B121" s="57" t="s">
        <v>728</v>
      </c>
      <c r="C121" s="394">
        <v>23277601</v>
      </c>
      <c r="D121" s="53">
        <v>22538096</v>
      </c>
      <c r="E121" s="53">
        <v>739505</v>
      </c>
      <c r="F121" s="53">
        <v>0</v>
      </c>
      <c r="G121" s="53">
        <v>0</v>
      </c>
      <c r="H121" s="394">
        <v>23277601</v>
      </c>
      <c r="I121" s="394">
        <v>13394961</v>
      </c>
      <c r="J121" s="394">
        <v>2469612</v>
      </c>
      <c r="K121" s="53">
        <v>2469612</v>
      </c>
      <c r="L121" s="53">
        <v>0</v>
      </c>
      <c r="M121" s="53">
        <v>0</v>
      </c>
      <c r="N121" s="53">
        <v>10925349</v>
      </c>
      <c r="O121" s="53">
        <v>0</v>
      </c>
      <c r="P121" s="53">
        <v>5742585</v>
      </c>
      <c r="Q121" s="53">
        <v>1703873</v>
      </c>
      <c r="R121" s="53">
        <v>0</v>
      </c>
      <c r="S121" s="53">
        <v>2436182</v>
      </c>
      <c r="T121" s="394">
        <v>20807989</v>
      </c>
      <c r="U121" s="395">
        <v>0.18436873388433159</v>
      </c>
      <c r="V121" s="385" t="s">
        <v>729</v>
      </c>
    </row>
    <row r="122" spans="1:22" s="26" customFormat="1" ht="22.5" customHeight="1">
      <c r="A122" s="145" t="s">
        <v>730</v>
      </c>
      <c r="B122" s="57" t="s">
        <v>731</v>
      </c>
      <c r="C122" s="394">
        <v>137681652</v>
      </c>
      <c r="D122" s="53">
        <v>136245343</v>
      </c>
      <c r="E122" s="53">
        <v>1436309</v>
      </c>
      <c r="F122" s="53">
        <v>93600</v>
      </c>
      <c r="G122" s="53">
        <v>900</v>
      </c>
      <c r="H122" s="394">
        <v>137587152</v>
      </c>
      <c r="I122" s="394">
        <v>128760089</v>
      </c>
      <c r="J122" s="394">
        <v>716161</v>
      </c>
      <c r="K122" s="53">
        <v>716161</v>
      </c>
      <c r="L122" s="53">
        <v>0</v>
      </c>
      <c r="M122" s="53">
        <v>0</v>
      </c>
      <c r="N122" s="53">
        <v>128043928</v>
      </c>
      <c r="O122" s="53">
        <v>0</v>
      </c>
      <c r="P122" s="53">
        <v>8827063</v>
      </c>
      <c r="Q122" s="53">
        <v>0</v>
      </c>
      <c r="R122" s="53">
        <v>0</v>
      </c>
      <c r="S122" s="53">
        <v>0</v>
      </c>
      <c r="T122" s="394">
        <v>136870991</v>
      </c>
      <c r="U122" s="395">
        <v>5.5619796907720375E-3</v>
      </c>
      <c r="V122" s="385" t="s">
        <v>732</v>
      </c>
    </row>
    <row r="123" spans="1:22" s="26" customFormat="1" ht="22.5" customHeight="1">
      <c r="A123" s="145" t="s">
        <v>733</v>
      </c>
      <c r="B123" s="57" t="s">
        <v>734</v>
      </c>
      <c r="C123" s="394">
        <v>18901499</v>
      </c>
      <c r="D123" s="53">
        <v>16639794</v>
      </c>
      <c r="E123" s="53">
        <v>2261705</v>
      </c>
      <c r="F123" s="53">
        <v>0</v>
      </c>
      <c r="G123" s="53">
        <v>0</v>
      </c>
      <c r="H123" s="394">
        <v>18901499</v>
      </c>
      <c r="I123" s="394">
        <v>14896614</v>
      </c>
      <c r="J123" s="394">
        <v>415041</v>
      </c>
      <c r="K123" s="53">
        <v>361715</v>
      </c>
      <c r="L123" s="53">
        <v>53326</v>
      </c>
      <c r="M123" s="53">
        <v>0</v>
      </c>
      <c r="N123" s="53">
        <v>14481573</v>
      </c>
      <c r="O123" s="53">
        <v>0</v>
      </c>
      <c r="P123" s="53">
        <v>3629476</v>
      </c>
      <c r="Q123" s="53">
        <v>375409</v>
      </c>
      <c r="R123" s="53">
        <v>0</v>
      </c>
      <c r="S123" s="53">
        <v>0</v>
      </c>
      <c r="T123" s="394">
        <v>18486458</v>
      </c>
      <c r="U123" s="395">
        <v>2.7861432134846213E-2</v>
      </c>
      <c r="V123" s="385" t="s">
        <v>735</v>
      </c>
    </row>
    <row r="124" spans="1:22" s="26" customFormat="1" ht="22.5" customHeight="1">
      <c r="A124" s="145" t="s">
        <v>736</v>
      </c>
      <c r="B124" s="57" t="s">
        <v>737</v>
      </c>
      <c r="C124" s="394">
        <v>21819824</v>
      </c>
      <c r="D124" s="53">
        <v>17446849</v>
      </c>
      <c r="E124" s="53">
        <v>4372975</v>
      </c>
      <c r="F124" s="53">
        <v>0</v>
      </c>
      <c r="G124" s="53">
        <v>0</v>
      </c>
      <c r="H124" s="394">
        <v>21819824</v>
      </c>
      <c r="I124" s="394">
        <v>15362541</v>
      </c>
      <c r="J124" s="394">
        <v>1492026</v>
      </c>
      <c r="K124" s="53">
        <v>382026</v>
      </c>
      <c r="L124" s="53">
        <v>1110000</v>
      </c>
      <c r="M124" s="53">
        <v>0</v>
      </c>
      <c r="N124" s="53">
        <v>13870515</v>
      </c>
      <c r="O124" s="53">
        <v>0</v>
      </c>
      <c r="P124" s="53">
        <v>3827717</v>
      </c>
      <c r="Q124" s="53">
        <v>2629566</v>
      </c>
      <c r="R124" s="53">
        <v>0</v>
      </c>
      <c r="S124" s="53">
        <v>0</v>
      </c>
      <c r="T124" s="394">
        <v>20327798</v>
      </c>
      <c r="U124" s="395">
        <v>9.7121042671261218E-2</v>
      </c>
      <c r="V124" s="385" t="s">
        <v>738</v>
      </c>
    </row>
    <row r="125" spans="1:22" s="26" customFormat="1" ht="22.5" customHeight="1">
      <c r="A125" s="145" t="s">
        <v>739</v>
      </c>
      <c r="B125" s="57"/>
      <c r="C125" s="394"/>
      <c r="D125" s="53"/>
      <c r="E125" s="53"/>
      <c r="F125" s="53"/>
      <c r="G125" s="53"/>
      <c r="H125" s="394"/>
      <c r="I125" s="394"/>
      <c r="J125" s="394"/>
      <c r="K125" s="53"/>
      <c r="L125" s="53"/>
      <c r="M125" s="53"/>
      <c r="N125" s="53"/>
      <c r="O125" s="53"/>
      <c r="P125" s="53"/>
      <c r="Q125" s="53"/>
      <c r="R125" s="53"/>
      <c r="S125" s="53"/>
      <c r="T125" s="394"/>
      <c r="U125" s="395" t="e">
        <v>#DIV/0!</v>
      </c>
      <c r="V125" s="385"/>
    </row>
    <row r="126" spans="1:22" s="26" customFormat="1" ht="22.5" customHeight="1">
      <c r="A126" s="145"/>
      <c r="B126" s="57"/>
      <c r="C126" s="394">
        <v>0</v>
      </c>
      <c r="D126" s="53"/>
      <c r="E126" s="53"/>
      <c r="F126" s="53"/>
      <c r="G126" s="53"/>
      <c r="H126" s="394">
        <v>0</v>
      </c>
      <c r="I126" s="394">
        <v>0</v>
      </c>
      <c r="J126" s="394">
        <v>0</v>
      </c>
      <c r="K126" s="53"/>
      <c r="L126" s="53"/>
      <c r="M126" s="53"/>
      <c r="N126" s="53"/>
      <c r="O126" s="53"/>
      <c r="P126" s="53"/>
      <c r="Q126" s="53"/>
      <c r="R126" s="53"/>
      <c r="S126" s="53"/>
      <c r="T126" s="394">
        <v>0</v>
      </c>
      <c r="U126" s="395" t="e">
        <v>#DIV/0!</v>
      </c>
      <c r="V126" s="385"/>
    </row>
    <row r="127" spans="1:22" s="384" customFormat="1" ht="22.5" customHeight="1">
      <c r="A127" s="101" t="s">
        <v>23</v>
      </c>
      <c r="B127" s="102" t="s">
        <v>740</v>
      </c>
      <c r="C127" s="394">
        <v>39650144</v>
      </c>
      <c r="D127" s="394">
        <v>16451755</v>
      </c>
      <c r="E127" s="394">
        <v>23198389</v>
      </c>
      <c r="F127" s="394">
        <v>0</v>
      </c>
      <c r="G127" s="394">
        <v>0</v>
      </c>
      <c r="H127" s="394">
        <v>39650144</v>
      </c>
      <c r="I127" s="394">
        <v>12683514</v>
      </c>
      <c r="J127" s="394">
        <v>4974989</v>
      </c>
      <c r="K127" s="394">
        <v>4371882</v>
      </c>
      <c r="L127" s="394">
        <v>603107</v>
      </c>
      <c r="M127" s="394">
        <v>0</v>
      </c>
      <c r="N127" s="394">
        <v>7708525</v>
      </c>
      <c r="O127" s="394">
        <v>0</v>
      </c>
      <c r="P127" s="394">
        <v>10731691</v>
      </c>
      <c r="Q127" s="394">
        <v>0</v>
      </c>
      <c r="R127" s="394">
        <v>0</v>
      </c>
      <c r="S127" s="394">
        <v>16234939</v>
      </c>
      <c r="T127" s="394">
        <v>34675155</v>
      </c>
      <c r="U127" s="395">
        <v>0.39224058884627716</v>
      </c>
      <c r="V127" s="385"/>
    </row>
    <row r="128" spans="1:22" s="26" customFormat="1" ht="22.5" customHeight="1">
      <c r="A128" s="145" t="s">
        <v>741</v>
      </c>
      <c r="B128" s="397" t="s">
        <v>742</v>
      </c>
      <c r="C128" s="394">
        <v>18989925</v>
      </c>
      <c r="D128" s="53">
        <v>2196228</v>
      </c>
      <c r="E128" s="53">
        <v>16793697</v>
      </c>
      <c r="F128" s="53">
        <v>0</v>
      </c>
      <c r="G128" s="53">
        <v>0</v>
      </c>
      <c r="H128" s="394">
        <v>18989925</v>
      </c>
      <c r="I128" s="394">
        <v>1874508</v>
      </c>
      <c r="J128" s="394">
        <v>1203150</v>
      </c>
      <c r="K128" s="53">
        <v>611843</v>
      </c>
      <c r="L128" s="53">
        <v>591307</v>
      </c>
      <c r="M128" s="53">
        <v>0</v>
      </c>
      <c r="N128" s="53">
        <v>671358</v>
      </c>
      <c r="O128" s="53"/>
      <c r="P128" s="53">
        <v>880478</v>
      </c>
      <c r="Q128" s="53">
        <v>0</v>
      </c>
      <c r="R128" s="53">
        <v>0</v>
      </c>
      <c r="S128" s="53">
        <v>16234939</v>
      </c>
      <c r="T128" s="394">
        <v>17786775</v>
      </c>
      <c r="U128" s="395">
        <v>0.64184842102567718</v>
      </c>
      <c r="V128" s="385" t="s">
        <v>743</v>
      </c>
    </row>
    <row r="129" spans="1:22" s="26" customFormat="1" ht="22.5" customHeight="1">
      <c r="A129" s="145" t="s">
        <v>744</v>
      </c>
      <c r="B129" s="397" t="s">
        <v>745</v>
      </c>
      <c r="C129" s="394">
        <v>7406050</v>
      </c>
      <c r="D129" s="53">
        <v>5830813</v>
      </c>
      <c r="E129" s="53">
        <v>1575237</v>
      </c>
      <c r="F129" s="53">
        <v>0</v>
      </c>
      <c r="G129" s="53">
        <v>0</v>
      </c>
      <c r="H129" s="394">
        <v>7406050</v>
      </c>
      <c r="I129" s="394">
        <v>4106106</v>
      </c>
      <c r="J129" s="394">
        <v>1561698</v>
      </c>
      <c r="K129" s="53">
        <v>1561698</v>
      </c>
      <c r="L129" s="53">
        <v>0</v>
      </c>
      <c r="M129" s="53">
        <v>0</v>
      </c>
      <c r="N129" s="53">
        <v>2544408</v>
      </c>
      <c r="O129" s="53">
        <v>0</v>
      </c>
      <c r="P129" s="53">
        <v>3299944</v>
      </c>
      <c r="Q129" s="53">
        <v>0</v>
      </c>
      <c r="R129" s="53">
        <v>0</v>
      </c>
      <c r="S129" s="53">
        <v>0</v>
      </c>
      <c r="T129" s="394">
        <v>5844352</v>
      </c>
      <c r="U129" s="395">
        <v>0.38033552957473576</v>
      </c>
      <c r="V129" s="385" t="s">
        <v>746</v>
      </c>
    </row>
    <row r="130" spans="1:22" s="26" customFormat="1" ht="22.5" customHeight="1">
      <c r="A130" s="145" t="s">
        <v>747</v>
      </c>
      <c r="B130" s="397" t="s">
        <v>748</v>
      </c>
      <c r="C130" s="394">
        <v>5034519</v>
      </c>
      <c r="D130" s="53">
        <v>2226055</v>
      </c>
      <c r="E130" s="53">
        <v>2808464</v>
      </c>
      <c r="F130" s="53">
        <v>0</v>
      </c>
      <c r="G130" s="53">
        <v>0</v>
      </c>
      <c r="H130" s="394">
        <v>5034519</v>
      </c>
      <c r="I130" s="394">
        <v>3091672</v>
      </c>
      <c r="J130" s="394">
        <v>1791821</v>
      </c>
      <c r="K130" s="53">
        <v>1791821</v>
      </c>
      <c r="L130" s="53">
        <v>0</v>
      </c>
      <c r="M130" s="53">
        <v>0</v>
      </c>
      <c r="N130" s="53">
        <v>1299851</v>
      </c>
      <c r="O130" s="53">
        <v>0</v>
      </c>
      <c r="P130" s="53">
        <v>1942847</v>
      </c>
      <c r="Q130" s="53">
        <v>0</v>
      </c>
      <c r="R130" s="53">
        <v>0</v>
      </c>
      <c r="S130" s="53">
        <v>0</v>
      </c>
      <c r="T130" s="394">
        <v>3242698</v>
      </c>
      <c r="U130" s="395">
        <v>0.57956374414879719</v>
      </c>
      <c r="V130" s="385" t="s">
        <v>749</v>
      </c>
    </row>
    <row r="131" spans="1:22" s="26" customFormat="1" ht="22.5" customHeight="1">
      <c r="A131" s="145"/>
      <c r="B131" s="397" t="s">
        <v>751</v>
      </c>
      <c r="C131" s="394">
        <v>8219650</v>
      </c>
      <c r="D131" s="53">
        <v>6198659</v>
      </c>
      <c r="E131" s="53">
        <v>2020991</v>
      </c>
      <c r="F131" s="53">
        <v>0</v>
      </c>
      <c r="G131" s="53">
        <v>0</v>
      </c>
      <c r="H131" s="394">
        <v>8219650</v>
      </c>
      <c r="I131" s="394">
        <v>3611228</v>
      </c>
      <c r="J131" s="394">
        <v>418320</v>
      </c>
      <c r="K131" s="53">
        <v>406520</v>
      </c>
      <c r="L131" s="53">
        <v>11800</v>
      </c>
      <c r="M131" s="53">
        <v>0</v>
      </c>
      <c r="N131" s="53">
        <v>3192908</v>
      </c>
      <c r="O131" s="53">
        <v>0</v>
      </c>
      <c r="P131" s="53">
        <v>4608422</v>
      </c>
      <c r="Q131" s="53">
        <v>0</v>
      </c>
      <c r="R131" s="53">
        <v>0</v>
      </c>
      <c r="S131" s="53">
        <v>0</v>
      </c>
      <c r="T131" s="394">
        <v>7801330</v>
      </c>
      <c r="U131" s="395"/>
      <c r="V131" s="385" t="s">
        <v>752</v>
      </c>
    </row>
    <row r="132" spans="1:22" s="26" customFormat="1" ht="22.5" customHeight="1">
      <c r="A132" s="145" t="s">
        <v>750</v>
      </c>
      <c r="B132" s="397"/>
      <c r="C132" s="394"/>
      <c r="D132" s="53"/>
      <c r="E132" s="53"/>
      <c r="F132" s="53"/>
      <c r="G132" s="53"/>
      <c r="H132" s="394"/>
      <c r="I132" s="394"/>
      <c r="J132" s="394"/>
      <c r="K132" s="53"/>
      <c r="L132" s="53"/>
      <c r="M132" s="53"/>
      <c r="N132" s="53"/>
      <c r="O132" s="53"/>
      <c r="P132" s="53"/>
      <c r="Q132" s="53"/>
      <c r="R132" s="53"/>
      <c r="S132" s="53"/>
      <c r="T132" s="394"/>
      <c r="U132" s="395" t="e">
        <v>#DIV/0!</v>
      </c>
      <c r="V132" s="385"/>
    </row>
    <row r="133" spans="1:22" s="26" customFormat="1" ht="22.5" customHeight="1">
      <c r="A133" s="145"/>
      <c r="B133" s="397"/>
      <c r="C133" s="394">
        <v>0</v>
      </c>
      <c r="D133" s="53"/>
      <c r="E133" s="398"/>
      <c r="F133" s="53"/>
      <c r="G133" s="53"/>
      <c r="H133" s="394">
        <v>0</v>
      </c>
      <c r="I133" s="394">
        <v>0</v>
      </c>
      <c r="J133" s="394">
        <v>0</v>
      </c>
      <c r="K133" s="53"/>
      <c r="L133" s="53"/>
      <c r="M133" s="53"/>
      <c r="N133" s="53"/>
      <c r="O133" s="53"/>
      <c r="P133" s="53"/>
      <c r="Q133" s="53"/>
      <c r="R133" s="53"/>
      <c r="S133" s="53"/>
      <c r="T133" s="394">
        <v>0</v>
      </c>
      <c r="U133" s="395" t="e">
        <v>#DIV/0!</v>
      </c>
      <c r="V133" s="385"/>
    </row>
    <row r="134" spans="1:22" s="384" customFormat="1" ht="22.5" customHeight="1">
      <c r="A134" s="101" t="s">
        <v>68</v>
      </c>
      <c r="B134" s="102" t="s">
        <v>754</v>
      </c>
      <c r="C134" s="394">
        <v>183209707</v>
      </c>
      <c r="D134" s="394">
        <v>104209875</v>
      </c>
      <c r="E134" s="394">
        <v>78999832</v>
      </c>
      <c r="F134" s="394">
        <v>0</v>
      </c>
      <c r="G134" s="394">
        <v>0</v>
      </c>
      <c r="H134" s="394">
        <v>183209707</v>
      </c>
      <c r="I134" s="394">
        <v>122426687</v>
      </c>
      <c r="J134" s="394">
        <v>20079044</v>
      </c>
      <c r="K134" s="394">
        <v>18479204</v>
      </c>
      <c r="L134" s="394">
        <v>1599840</v>
      </c>
      <c r="M134" s="394">
        <v>0</v>
      </c>
      <c r="N134" s="394">
        <v>102347643</v>
      </c>
      <c r="O134" s="394">
        <v>0</v>
      </c>
      <c r="P134" s="394">
        <v>52942165</v>
      </c>
      <c r="Q134" s="394">
        <v>7840855</v>
      </c>
      <c r="R134" s="394">
        <v>0</v>
      </c>
      <c r="S134" s="394">
        <v>0</v>
      </c>
      <c r="T134" s="394">
        <v>163130663</v>
      </c>
      <c r="U134" s="395">
        <v>0.16400871813185633</v>
      </c>
      <c r="V134" s="385"/>
    </row>
    <row r="135" spans="1:22" s="26" customFormat="1" ht="22.5" customHeight="1">
      <c r="A135" s="145" t="s">
        <v>755</v>
      </c>
      <c r="B135" s="57" t="s">
        <v>756</v>
      </c>
      <c r="C135" s="394">
        <v>26432708</v>
      </c>
      <c r="D135" s="53">
        <v>22768875</v>
      </c>
      <c r="E135" s="53">
        <v>3663833</v>
      </c>
      <c r="F135" s="53">
        <v>0</v>
      </c>
      <c r="G135" s="53">
        <v>0</v>
      </c>
      <c r="H135" s="394">
        <v>26432708</v>
      </c>
      <c r="I135" s="394">
        <v>12576510</v>
      </c>
      <c r="J135" s="394">
        <v>3358223</v>
      </c>
      <c r="K135" s="53">
        <v>3331383</v>
      </c>
      <c r="L135" s="53">
        <v>26840</v>
      </c>
      <c r="M135" s="53">
        <v>0</v>
      </c>
      <c r="N135" s="53">
        <v>9218287</v>
      </c>
      <c r="O135" s="53">
        <v>0</v>
      </c>
      <c r="P135" s="53">
        <v>9726198</v>
      </c>
      <c r="Q135" s="53">
        <v>4130000</v>
      </c>
      <c r="R135" s="53">
        <v>0</v>
      </c>
      <c r="S135" s="53">
        <v>0</v>
      </c>
      <c r="T135" s="394">
        <v>23074485</v>
      </c>
      <c r="U135" s="395">
        <v>0.26702344291063262</v>
      </c>
      <c r="V135" s="385" t="s">
        <v>757</v>
      </c>
    </row>
    <row r="136" spans="1:22" s="26" customFormat="1" ht="22.5" customHeight="1">
      <c r="A136" s="145" t="s">
        <v>758</v>
      </c>
      <c r="B136" s="57" t="s">
        <v>759</v>
      </c>
      <c r="C136" s="394">
        <v>39907506</v>
      </c>
      <c r="D136" s="53">
        <v>22211121</v>
      </c>
      <c r="E136" s="53">
        <v>17696385</v>
      </c>
      <c r="F136" s="53">
        <v>0</v>
      </c>
      <c r="G136" s="53">
        <v>0</v>
      </c>
      <c r="H136" s="394">
        <v>39907506</v>
      </c>
      <c r="I136" s="394">
        <v>24925070</v>
      </c>
      <c r="J136" s="394">
        <v>3729205</v>
      </c>
      <c r="K136" s="53">
        <v>2229205</v>
      </c>
      <c r="L136" s="53">
        <v>1500000</v>
      </c>
      <c r="M136" s="53">
        <v>0</v>
      </c>
      <c r="N136" s="53">
        <v>21195865</v>
      </c>
      <c r="O136" s="53">
        <v>0</v>
      </c>
      <c r="P136" s="53">
        <v>14982436</v>
      </c>
      <c r="Q136" s="53">
        <v>0</v>
      </c>
      <c r="R136" s="53">
        <v>0</v>
      </c>
      <c r="S136" s="53">
        <v>0</v>
      </c>
      <c r="T136" s="394">
        <v>36178301</v>
      </c>
      <c r="U136" s="395">
        <v>0.14961663096633229</v>
      </c>
      <c r="V136" s="385" t="s">
        <v>760</v>
      </c>
    </row>
    <row r="137" spans="1:22" s="26" customFormat="1" ht="22.5" customHeight="1">
      <c r="A137" s="145" t="s">
        <v>761</v>
      </c>
      <c r="B137" s="57" t="s">
        <v>762</v>
      </c>
      <c r="C137" s="394">
        <v>75520934</v>
      </c>
      <c r="D137" s="53">
        <v>23617726</v>
      </c>
      <c r="E137" s="53">
        <v>51903208</v>
      </c>
      <c r="F137" s="53">
        <v>0</v>
      </c>
      <c r="G137" s="53">
        <v>0</v>
      </c>
      <c r="H137" s="394">
        <v>75520934</v>
      </c>
      <c r="I137" s="394">
        <v>65707340</v>
      </c>
      <c r="J137" s="394">
        <v>11510227</v>
      </c>
      <c r="K137" s="53">
        <v>11478227</v>
      </c>
      <c r="L137" s="53">
        <v>32000</v>
      </c>
      <c r="M137" s="53">
        <v>0</v>
      </c>
      <c r="N137" s="53">
        <v>54197113</v>
      </c>
      <c r="O137" s="53">
        <v>0</v>
      </c>
      <c r="P137" s="53">
        <v>9813594</v>
      </c>
      <c r="Q137" s="53">
        <v>0</v>
      </c>
      <c r="R137" s="53">
        <v>0</v>
      </c>
      <c r="S137" s="53">
        <v>0</v>
      </c>
      <c r="T137" s="394">
        <v>64010707</v>
      </c>
      <c r="U137" s="395">
        <v>0.17517414340620088</v>
      </c>
      <c r="V137" s="385" t="s">
        <v>763</v>
      </c>
    </row>
    <row r="138" spans="1:22" s="26" customFormat="1" ht="22.5" customHeight="1">
      <c r="A138" s="145" t="s">
        <v>764</v>
      </c>
      <c r="B138" s="57" t="s">
        <v>765</v>
      </c>
      <c r="C138" s="394">
        <v>30369423</v>
      </c>
      <c r="D138" s="53">
        <v>25230107</v>
      </c>
      <c r="E138" s="53">
        <v>5139316</v>
      </c>
      <c r="F138" s="53">
        <v>0</v>
      </c>
      <c r="G138" s="53">
        <v>0</v>
      </c>
      <c r="H138" s="394">
        <v>30369423</v>
      </c>
      <c r="I138" s="394">
        <v>16981994</v>
      </c>
      <c r="J138" s="394">
        <v>1396305</v>
      </c>
      <c r="K138" s="53">
        <v>1355305</v>
      </c>
      <c r="L138" s="53">
        <v>41000</v>
      </c>
      <c r="M138" s="53">
        <v>0</v>
      </c>
      <c r="N138" s="53">
        <v>15585689</v>
      </c>
      <c r="O138" s="53">
        <v>0</v>
      </c>
      <c r="P138" s="53">
        <v>9676574</v>
      </c>
      <c r="Q138" s="53">
        <v>3710855</v>
      </c>
      <c r="R138" s="53">
        <v>0</v>
      </c>
      <c r="S138" s="53">
        <v>0</v>
      </c>
      <c r="T138" s="394">
        <v>28973118</v>
      </c>
      <c r="U138" s="395">
        <v>8.2222676559654886E-2</v>
      </c>
      <c r="V138" s="385" t="s">
        <v>766</v>
      </c>
    </row>
    <row r="139" spans="1:22" s="26" customFormat="1" ht="22.5" customHeight="1">
      <c r="A139" s="145" t="s">
        <v>767</v>
      </c>
      <c r="B139" s="57" t="s">
        <v>768</v>
      </c>
      <c r="C139" s="394">
        <v>10979136</v>
      </c>
      <c r="D139" s="53">
        <v>10382046</v>
      </c>
      <c r="E139" s="53">
        <v>597090</v>
      </c>
      <c r="F139" s="53">
        <v>0</v>
      </c>
      <c r="G139" s="53">
        <v>0</v>
      </c>
      <c r="H139" s="394">
        <v>10979136</v>
      </c>
      <c r="I139" s="394">
        <v>2235773</v>
      </c>
      <c r="J139" s="394">
        <v>85084</v>
      </c>
      <c r="K139" s="53">
        <v>85084</v>
      </c>
      <c r="L139" s="53">
        <v>0</v>
      </c>
      <c r="M139" s="53">
        <v>0</v>
      </c>
      <c r="N139" s="53">
        <v>2150689</v>
      </c>
      <c r="O139" s="53">
        <v>0</v>
      </c>
      <c r="P139" s="53">
        <v>8743363</v>
      </c>
      <c r="Q139" s="53">
        <v>0</v>
      </c>
      <c r="R139" s="53">
        <v>0</v>
      </c>
      <c r="S139" s="53">
        <v>0</v>
      </c>
      <c r="T139" s="394">
        <v>10894052</v>
      </c>
      <c r="U139" s="395">
        <v>3.8055741794895993E-2</v>
      </c>
      <c r="V139" s="385" t="s">
        <v>769</v>
      </c>
    </row>
    <row r="140" spans="1:22" s="26" customFormat="1" ht="22.5" customHeight="1">
      <c r="A140" s="145" t="s">
        <v>770</v>
      </c>
      <c r="B140" s="57"/>
      <c r="C140" s="394"/>
      <c r="D140" s="53"/>
      <c r="E140" s="53"/>
      <c r="F140" s="53"/>
      <c r="G140" s="53"/>
      <c r="H140" s="394"/>
      <c r="I140" s="394"/>
      <c r="J140" s="394"/>
      <c r="K140" s="53"/>
      <c r="L140" s="53"/>
      <c r="M140" s="53"/>
      <c r="N140" s="53"/>
      <c r="O140" s="53"/>
      <c r="P140" s="53"/>
      <c r="Q140" s="53"/>
      <c r="R140" s="53"/>
      <c r="S140" s="53"/>
      <c r="T140" s="394"/>
      <c r="U140" s="395" t="e">
        <v>#DIV/0!</v>
      </c>
      <c r="V140" s="385"/>
    </row>
    <row r="141" spans="1:22" s="26" customFormat="1" ht="22.5" customHeight="1">
      <c r="A141" s="145"/>
      <c r="B141" s="57"/>
      <c r="C141" s="394">
        <v>0</v>
      </c>
      <c r="D141" s="53"/>
      <c r="E141" s="53"/>
      <c r="F141" s="53"/>
      <c r="G141" s="53"/>
      <c r="H141" s="394">
        <v>0</v>
      </c>
      <c r="I141" s="394">
        <v>0</v>
      </c>
      <c r="J141" s="394">
        <v>0</v>
      </c>
      <c r="K141" s="53"/>
      <c r="L141" s="53"/>
      <c r="M141" s="53"/>
      <c r="N141" s="53"/>
      <c r="O141" s="53"/>
      <c r="P141" s="53"/>
      <c r="Q141" s="53"/>
      <c r="R141" s="53"/>
      <c r="S141" s="53"/>
      <c r="T141" s="394">
        <v>0</v>
      </c>
      <c r="U141" s="395" t="e">
        <v>#DIV/0!</v>
      </c>
      <c r="V141" s="385"/>
    </row>
    <row r="142" spans="1:22" s="384" customFormat="1" ht="22.5" customHeight="1">
      <c r="A142" s="101" t="s">
        <v>67</v>
      </c>
      <c r="B142" s="102" t="s">
        <v>771</v>
      </c>
      <c r="C142" s="394">
        <v>8199899</v>
      </c>
      <c r="D142" s="394">
        <v>4273520</v>
      </c>
      <c r="E142" s="394">
        <v>3926379</v>
      </c>
      <c r="F142" s="394">
        <v>0</v>
      </c>
      <c r="G142" s="394">
        <v>0</v>
      </c>
      <c r="H142" s="394">
        <v>8199899</v>
      </c>
      <c r="I142" s="394">
        <v>7074288</v>
      </c>
      <c r="J142" s="394">
        <v>1210051</v>
      </c>
      <c r="K142" s="394">
        <v>1181051</v>
      </c>
      <c r="L142" s="394">
        <v>29000</v>
      </c>
      <c r="M142" s="394">
        <v>0</v>
      </c>
      <c r="N142" s="394">
        <v>5864237</v>
      </c>
      <c r="O142" s="394">
        <v>0</v>
      </c>
      <c r="P142" s="394">
        <v>1125611</v>
      </c>
      <c r="Q142" s="394">
        <v>0</v>
      </c>
      <c r="R142" s="394">
        <v>0</v>
      </c>
      <c r="S142" s="394">
        <v>0</v>
      </c>
      <c r="T142" s="394">
        <v>6989848</v>
      </c>
      <c r="U142" s="395">
        <v>0.17104915717313177</v>
      </c>
      <c r="V142" s="385"/>
    </row>
    <row r="143" spans="1:22" s="26" customFormat="1" ht="22.5" customHeight="1">
      <c r="A143" s="145" t="s">
        <v>772</v>
      </c>
      <c r="B143" s="57" t="s">
        <v>773</v>
      </c>
      <c r="C143" s="394">
        <v>2018554</v>
      </c>
      <c r="D143" s="53">
        <v>1099300</v>
      </c>
      <c r="E143" s="53">
        <v>919254</v>
      </c>
      <c r="F143" s="53">
        <v>0</v>
      </c>
      <c r="G143" s="53">
        <v>0</v>
      </c>
      <c r="H143" s="394">
        <v>2018554</v>
      </c>
      <c r="I143" s="394">
        <v>1918554</v>
      </c>
      <c r="J143" s="394">
        <v>996626</v>
      </c>
      <c r="K143" s="53">
        <v>996626</v>
      </c>
      <c r="L143" s="53">
        <v>0</v>
      </c>
      <c r="M143" s="53">
        <v>0</v>
      </c>
      <c r="N143" s="53">
        <v>921928</v>
      </c>
      <c r="O143" s="53">
        <v>0</v>
      </c>
      <c r="P143" s="53">
        <v>100000</v>
      </c>
      <c r="Q143" s="53">
        <v>0</v>
      </c>
      <c r="R143" s="53">
        <v>0</v>
      </c>
      <c r="S143" s="53">
        <v>0</v>
      </c>
      <c r="T143" s="394">
        <v>1021928</v>
      </c>
      <c r="U143" s="395">
        <v>0.51946726545095945</v>
      </c>
      <c r="V143" s="385" t="s">
        <v>774</v>
      </c>
    </row>
    <row r="144" spans="1:22" s="26" customFormat="1" ht="22.5" customHeight="1">
      <c r="A144" s="145" t="s">
        <v>775</v>
      </c>
      <c r="B144" s="397" t="s">
        <v>776</v>
      </c>
      <c r="C144" s="394">
        <v>6168845</v>
      </c>
      <c r="D144" s="53">
        <v>3169020</v>
      </c>
      <c r="E144" s="53">
        <v>2999825</v>
      </c>
      <c r="F144" s="53">
        <v>0</v>
      </c>
      <c r="G144" s="53">
        <v>0</v>
      </c>
      <c r="H144" s="394">
        <v>6168845</v>
      </c>
      <c r="I144" s="394">
        <v>5148434</v>
      </c>
      <c r="J144" s="394">
        <v>206125</v>
      </c>
      <c r="K144" s="53">
        <v>177125</v>
      </c>
      <c r="L144" s="53">
        <v>29000</v>
      </c>
      <c r="M144" s="53">
        <v>0</v>
      </c>
      <c r="N144" s="53">
        <v>4942309</v>
      </c>
      <c r="O144" s="53">
        <v>0</v>
      </c>
      <c r="P144" s="53">
        <v>1020411</v>
      </c>
      <c r="Q144" s="53">
        <v>0</v>
      </c>
      <c r="R144" s="53">
        <v>0</v>
      </c>
      <c r="S144" s="53">
        <v>0</v>
      </c>
      <c r="T144" s="394">
        <v>5962720</v>
      </c>
      <c r="U144" s="395">
        <v>4.0036446033881373E-2</v>
      </c>
      <c r="V144" s="385" t="s">
        <v>777</v>
      </c>
    </row>
    <row r="145" spans="1:22" s="26" customFormat="1" ht="22.5" customHeight="1">
      <c r="A145" s="145" t="s">
        <v>778</v>
      </c>
      <c r="B145" s="397" t="s">
        <v>779</v>
      </c>
      <c r="C145" s="394">
        <v>12500</v>
      </c>
      <c r="D145" s="53">
        <v>5200</v>
      </c>
      <c r="E145" s="53">
        <v>7300</v>
      </c>
      <c r="F145" s="53">
        <v>0</v>
      </c>
      <c r="G145" s="53">
        <v>0</v>
      </c>
      <c r="H145" s="394">
        <v>12500</v>
      </c>
      <c r="I145" s="394">
        <v>7300</v>
      </c>
      <c r="J145" s="394">
        <v>7300</v>
      </c>
      <c r="K145" s="53">
        <v>7300</v>
      </c>
      <c r="L145" s="53">
        <v>0</v>
      </c>
      <c r="M145" s="53">
        <v>0</v>
      </c>
      <c r="N145" s="53">
        <v>0</v>
      </c>
      <c r="O145" s="53">
        <v>0</v>
      </c>
      <c r="P145" s="53">
        <v>5200</v>
      </c>
      <c r="Q145" s="53">
        <v>0</v>
      </c>
      <c r="R145" s="53">
        <v>0</v>
      </c>
      <c r="S145" s="53">
        <v>0</v>
      </c>
      <c r="T145" s="394">
        <v>5200</v>
      </c>
      <c r="U145" s="395">
        <v>1</v>
      </c>
      <c r="V145" s="385" t="s">
        <v>780</v>
      </c>
    </row>
    <row r="146" spans="1:22" s="26" customFormat="1" ht="22.5" customHeight="1">
      <c r="A146" s="145" t="s">
        <v>790</v>
      </c>
      <c r="B146" s="57"/>
      <c r="C146" s="394">
        <v>0</v>
      </c>
      <c r="D146" s="53"/>
      <c r="E146" s="53"/>
      <c r="F146" s="53"/>
      <c r="G146" s="53"/>
      <c r="H146" s="394">
        <v>0</v>
      </c>
      <c r="I146" s="394">
        <v>0</v>
      </c>
      <c r="J146" s="394">
        <v>0</v>
      </c>
      <c r="K146" s="53"/>
      <c r="L146" s="53"/>
      <c r="M146" s="53"/>
      <c r="N146" s="53"/>
      <c r="O146" s="53"/>
      <c r="P146" s="53"/>
      <c r="Q146" s="53"/>
      <c r="R146" s="53"/>
      <c r="S146" s="53"/>
      <c r="T146" s="394">
        <v>0</v>
      </c>
      <c r="U146" s="395" t="e">
        <v>#DIV/0!</v>
      </c>
      <c r="V146" s="385"/>
    </row>
    <row r="147" spans="1:22" s="29" customFormat="1" ht="27" customHeight="1">
      <c r="A147" s="502"/>
      <c r="B147" s="503"/>
      <c r="C147" s="503"/>
      <c r="D147" s="503"/>
      <c r="E147" s="503"/>
      <c r="F147" s="168"/>
      <c r="G147" s="168"/>
      <c r="H147" s="168"/>
      <c r="I147" s="105"/>
      <c r="J147" s="105"/>
      <c r="K147" s="105"/>
      <c r="L147" s="105"/>
      <c r="M147" s="105"/>
      <c r="N147" s="484" t="s">
        <v>791</v>
      </c>
      <c r="O147" s="484"/>
      <c r="P147" s="485"/>
      <c r="Q147" s="485"/>
      <c r="R147" s="485"/>
      <c r="S147" s="485"/>
      <c r="T147" s="485"/>
      <c r="U147" s="485"/>
      <c r="V147" s="391"/>
    </row>
    <row r="148" spans="1:22" ht="21" customHeight="1">
      <c r="A148" s="421" t="s">
        <v>133</v>
      </c>
      <c r="B148" s="422"/>
      <c r="C148" s="422"/>
      <c r="D148" s="422"/>
      <c r="E148" s="422"/>
      <c r="F148" s="107"/>
      <c r="G148" s="107"/>
      <c r="H148" s="107"/>
      <c r="I148" s="108"/>
      <c r="J148" s="108"/>
      <c r="K148" s="108"/>
      <c r="L148" s="108"/>
      <c r="M148" s="108"/>
      <c r="N148" s="429" t="s">
        <v>459</v>
      </c>
      <c r="O148" s="429"/>
      <c r="P148" s="429"/>
      <c r="Q148" s="429"/>
      <c r="R148" s="429"/>
      <c r="S148" s="429"/>
      <c r="T148" s="429"/>
      <c r="U148" s="429"/>
      <c r="V148" s="389"/>
    </row>
    <row r="149" spans="1:22" ht="105" customHeight="1">
      <c r="A149" s="30"/>
      <c r="B149" s="30"/>
      <c r="C149" s="30"/>
      <c r="D149" s="30"/>
      <c r="E149" s="30"/>
      <c r="I149" s="28"/>
      <c r="J149" s="28"/>
      <c r="K149" s="28"/>
      <c r="L149" s="28"/>
      <c r="P149" s="27"/>
      <c r="Q149" s="27"/>
      <c r="T149" s="27"/>
      <c r="U149" s="27"/>
    </row>
    <row r="150" spans="1:22" ht="21" customHeight="1">
      <c r="A150" s="500" t="s">
        <v>436</v>
      </c>
      <c r="B150" s="500"/>
      <c r="C150" s="500"/>
      <c r="D150" s="500"/>
      <c r="E150" s="500"/>
      <c r="F150" s="31" t="s">
        <v>2</v>
      </c>
      <c r="G150" s="31"/>
      <c r="H150" s="31"/>
      <c r="I150" s="31"/>
      <c r="J150" s="31"/>
      <c r="K150" s="31"/>
      <c r="L150" s="31"/>
      <c r="M150" s="31"/>
      <c r="N150" s="501" t="s">
        <v>462</v>
      </c>
      <c r="O150" s="501"/>
      <c r="P150" s="501"/>
      <c r="Q150" s="501"/>
      <c r="R150" s="501"/>
      <c r="S150" s="501"/>
      <c r="T150" s="501"/>
      <c r="U150" s="501"/>
    </row>
    <row r="151" spans="1:22" s="55" customFormat="1" ht="21" customHeight="1">
      <c r="M151" s="56"/>
      <c r="N151" s="56"/>
      <c r="O151" s="56"/>
      <c r="P151" s="56"/>
      <c r="Q151" s="56"/>
      <c r="R151" s="56"/>
      <c r="S151" s="56"/>
      <c r="T151" s="56"/>
      <c r="U151" s="56"/>
      <c r="V151" s="386"/>
    </row>
    <row r="152" spans="1:22" s="55" customFormat="1" ht="21" customHeight="1">
      <c r="M152" s="56"/>
      <c r="N152" s="56"/>
      <c r="O152" s="56"/>
      <c r="P152" s="56"/>
      <c r="Q152" s="56"/>
      <c r="R152" s="56"/>
      <c r="S152" s="56"/>
      <c r="T152" s="56"/>
      <c r="U152" s="56"/>
      <c r="V152" s="386"/>
    </row>
  </sheetData>
  <sheetProtection formatCells="0" formatColumns="0" formatRows="0" insertRows="0" deleteRows="0"/>
  <mergeCells count="36">
    <mergeCell ref="A8:B8"/>
    <mergeCell ref="A147:E147"/>
    <mergeCell ref="N147:U147"/>
    <mergeCell ref="A148:E148"/>
    <mergeCell ref="N148:U148"/>
    <mergeCell ref="A150:E150"/>
    <mergeCell ref="N150:U150"/>
    <mergeCell ref="R4:R7"/>
    <mergeCell ref="S4:S7"/>
    <mergeCell ref="J5:J7"/>
    <mergeCell ref="K5:M5"/>
    <mergeCell ref="N5:N7"/>
    <mergeCell ref="O5:O7"/>
    <mergeCell ref="K6:K7"/>
    <mergeCell ref="L6:L7"/>
    <mergeCell ref="M6:M7"/>
    <mergeCell ref="H3:H7"/>
    <mergeCell ref="I3:S3"/>
    <mergeCell ref="T3:T7"/>
    <mergeCell ref="U3:U7"/>
    <mergeCell ref="D4:D7"/>
    <mergeCell ref="A1:D1"/>
    <mergeCell ref="E1:Q1"/>
    <mergeCell ref="R1:U1"/>
    <mergeCell ref="R2:U2"/>
    <mergeCell ref="A3:A7"/>
    <mergeCell ref="B3:B7"/>
    <mergeCell ref="C3:C7"/>
    <mergeCell ref="D3:E3"/>
    <mergeCell ref="F3:F7"/>
    <mergeCell ref="G3:G7"/>
    <mergeCell ref="E4:E7"/>
    <mergeCell ref="I4:I7"/>
    <mergeCell ref="J4:O4"/>
    <mergeCell ref="P4:P7"/>
    <mergeCell ref="Q4:Q7"/>
  </mergeCells>
  <pageMargins left="0.15748031496062992" right="0.15748031496062992" top="0.39370078740157483" bottom="0.43307086614173229" header="0.31496062992125984" footer="0.31496062992125984"/>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29"/>
  <sheetViews>
    <sheetView view="pageBreakPreview" zoomScaleSheetLayoutView="100" workbookViewId="0">
      <selection activeCell="C1" sqref="C1:G1"/>
    </sheetView>
  </sheetViews>
  <sheetFormatPr defaultColWidth="9" defaultRowHeight="15.75"/>
  <cols>
    <col min="1" max="1" width="4.375" style="110" customWidth="1"/>
    <col min="2" max="2" width="28.25" style="110" customWidth="1"/>
    <col min="3" max="10" width="12.125" style="110" customWidth="1"/>
    <col min="11" max="11" width="42.125" style="110" customWidth="1"/>
    <col min="12" max="16384" width="9" style="110"/>
  </cols>
  <sheetData>
    <row r="1" spans="1:14" ht="58.5" customHeight="1">
      <c r="A1" s="506" t="s">
        <v>277</v>
      </c>
      <c r="B1" s="506"/>
      <c r="C1" s="431" t="s">
        <v>488</v>
      </c>
      <c r="D1" s="431"/>
      <c r="E1" s="431"/>
      <c r="F1" s="431"/>
      <c r="G1" s="431"/>
      <c r="H1" s="508" t="s">
        <v>166</v>
      </c>
      <c r="I1" s="508"/>
      <c r="J1" s="508"/>
      <c r="K1" s="175"/>
      <c r="L1" s="69"/>
    </row>
    <row r="2" spans="1:14" ht="17.25" customHeight="1">
      <c r="B2" s="132"/>
      <c r="E2" s="176"/>
      <c r="H2" s="511" t="s">
        <v>143</v>
      </c>
      <c r="I2" s="511"/>
      <c r="J2" s="511"/>
      <c r="K2" s="177"/>
      <c r="L2" s="177"/>
    </row>
    <row r="3" spans="1:14" ht="29.25" customHeight="1">
      <c r="A3" s="458" t="s">
        <v>78</v>
      </c>
      <c r="B3" s="458" t="s">
        <v>79</v>
      </c>
      <c r="C3" s="457" t="s">
        <v>84</v>
      </c>
      <c r="D3" s="457"/>
      <c r="E3" s="457" t="s">
        <v>156</v>
      </c>
      <c r="F3" s="457"/>
      <c r="G3" s="457" t="s">
        <v>85</v>
      </c>
      <c r="H3" s="457"/>
      <c r="I3" s="457" t="s">
        <v>157</v>
      </c>
      <c r="J3" s="457"/>
      <c r="K3" s="177"/>
      <c r="L3" s="177"/>
    </row>
    <row r="4" spans="1:14" ht="9" customHeight="1">
      <c r="A4" s="459"/>
      <c r="B4" s="459"/>
      <c r="C4" s="467" t="s">
        <v>86</v>
      </c>
      <c r="D4" s="467" t="s">
        <v>87</v>
      </c>
      <c r="E4" s="467" t="s">
        <v>86</v>
      </c>
      <c r="F4" s="467" t="s">
        <v>87</v>
      </c>
      <c r="G4" s="467" t="s">
        <v>86</v>
      </c>
      <c r="H4" s="467" t="s">
        <v>87</v>
      </c>
      <c r="I4" s="467" t="s">
        <v>86</v>
      </c>
      <c r="J4" s="467" t="s">
        <v>87</v>
      </c>
      <c r="K4" s="504"/>
    </row>
    <row r="5" spans="1:14" ht="9" customHeight="1">
      <c r="A5" s="459"/>
      <c r="B5" s="459"/>
      <c r="C5" s="468"/>
      <c r="D5" s="468"/>
      <c r="E5" s="468"/>
      <c r="F5" s="468"/>
      <c r="G5" s="468"/>
      <c r="H5" s="468"/>
      <c r="I5" s="468"/>
      <c r="J5" s="468"/>
      <c r="K5" s="504"/>
    </row>
    <row r="6" spans="1:14" ht="9" customHeight="1">
      <c r="A6" s="459"/>
      <c r="B6" s="459"/>
      <c r="C6" s="468"/>
      <c r="D6" s="468"/>
      <c r="E6" s="468"/>
      <c r="F6" s="468"/>
      <c r="G6" s="468"/>
      <c r="H6" s="468"/>
      <c r="I6" s="468"/>
      <c r="J6" s="468"/>
      <c r="K6" s="504"/>
    </row>
    <row r="7" spans="1:14" ht="9" customHeight="1">
      <c r="A7" s="460"/>
      <c r="B7" s="460"/>
      <c r="C7" s="473"/>
      <c r="D7" s="473"/>
      <c r="E7" s="473"/>
      <c r="F7" s="473"/>
      <c r="G7" s="473"/>
      <c r="H7" s="473"/>
      <c r="I7" s="473"/>
      <c r="J7" s="473"/>
      <c r="K7" s="504"/>
    </row>
    <row r="8" spans="1:14">
      <c r="A8" s="509" t="s">
        <v>3</v>
      </c>
      <c r="B8" s="510"/>
      <c r="C8" s="178">
        <v>1</v>
      </c>
      <c r="D8" s="178">
        <v>2</v>
      </c>
      <c r="E8" s="178">
        <v>3</v>
      </c>
      <c r="F8" s="178">
        <v>4</v>
      </c>
      <c r="G8" s="178">
        <v>5</v>
      </c>
      <c r="H8" s="178">
        <v>6</v>
      </c>
      <c r="I8" s="178">
        <v>7</v>
      </c>
      <c r="J8" s="178">
        <v>8</v>
      </c>
    </row>
    <row r="9" spans="1:14" s="83" customFormat="1" ht="15.75" customHeight="1">
      <c r="A9" s="179"/>
      <c r="B9" s="179" t="s">
        <v>6</v>
      </c>
      <c r="C9" s="180">
        <v>3</v>
      </c>
      <c r="D9" s="180">
        <v>19575</v>
      </c>
      <c r="E9" s="180">
        <v>3</v>
      </c>
      <c r="F9" s="180">
        <v>19575</v>
      </c>
      <c r="G9" s="180">
        <v>0</v>
      </c>
      <c r="H9" s="180">
        <v>0</v>
      </c>
      <c r="I9" s="180">
        <v>0</v>
      </c>
      <c r="J9" s="180">
        <v>0</v>
      </c>
    </row>
    <row r="10" spans="1:14" s="83" customFormat="1" ht="15.75" customHeight="1">
      <c r="A10" s="279">
        <v>1</v>
      </c>
      <c r="B10" s="79" t="s">
        <v>444</v>
      </c>
      <c r="C10" s="180">
        <v>0</v>
      </c>
      <c r="D10" s="180">
        <v>0</v>
      </c>
      <c r="E10" s="180">
        <v>0</v>
      </c>
      <c r="F10" s="180">
        <v>0</v>
      </c>
      <c r="G10" s="180">
        <v>0</v>
      </c>
      <c r="H10" s="180">
        <v>0</v>
      </c>
      <c r="I10" s="180">
        <v>0</v>
      </c>
      <c r="J10" s="180">
        <v>0</v>
      </c>
    </row>
    <row r="11" spans="1:14" s="83" customFormat="1" ht="15.75" customHeight="1">
      <c r="A11" s="279">
        <v>2</v>
      </c>
      <c r="B11" s="79" t="s">
        <v>445</v>
      </c>
      <c r="C11" s="180">
        <v>0</v>
      </c>
      <c r="D11" s="180">
        <v>0</v>
      </c>
      <c r="E11" s="180">
        <v>0</v>
      </c>
      <c r="F11" s="180">
        <v>0</v>
      </c>
      <c r="G11" s="180">
        <v>0</v>
      </c>
      <c r="H11" s="180">
        <v>0</v>
      </c>
      <c r="I11" s="180">
        <v>0</v>
      </c>
      <c r="J11" s="180">
        <v>0</v>
      </c>
    </row>
    <row r="12" spans="1:14" s="83" customFormat="1" ht="15.75" customHeight="1">
      <c r="A12" s="78">
        <v>3</v>
      </c>
      <c r="B12" s="79" t="s">
        <v>446</v>
      </c>
      <c r="C12" s="180">
        <v>0</v>
      </c>
      <c r="D12" s="180">
        <v>0</v>
      </c>
      <c r="E12" s="180">
        <v>0</v>
      </c>
      <c r="F12" s="180">
        <v>0</v>
      </c>
      <c r="G12" s="180">
        <v>0</v>
      </c>
      <c r="H12" s="180">
        <v>0</v>
      </c>
      <c r="I12" s="180">
        <v>0</v>
      </c>
      <c r="J12" s="180">
        <v>0</v>
      </c>
    </row>
    <row r="13" spans="1:14" s="83" customFormat="1" ht="15.75" customHeight="1">
      <c r="A13" s="78">
        <v>4</v>
      </c>
      <c r="B13" s="79" t="s">
        <v>447</v>
      </c>
      <c r="C13" s="180">
        <v>0</v>
      </c>
      <c r="D13" s="180">
        <v>0</v>
      </c>
      <c r="E13" s="180">
        <v>0</v>
      </c>
      <c r="F13" s="180">
        <v>0</v>
      </c>
      <c r="G13" s="180">
        <v>0</v>
      </c>
      <c r="H13" s="180">
        <v>0</v>
      </c>
      <c r="I13" s="180">
        <v>0</v>
      </c>
      <c r="J13" s="180">
        <v>0</v>
      </c>
      <c r="N13" s="181"/>
    </row>
    <row r="14" spans="1:14" s="83" customFormat="1" ht="15.75" customHeight="1">
      <c r="A14" s="78">
        <v>5</v>
      </c>
      <c r="B14" s="79" t="s">
        <v>448</v>
      </c>
      <c r="C14" s="180">
        <v>0</v>
      </c>
      <c r="D14" s="180">
        <v>0</v>
      </c>
      <c r="E14" s="180">
        <v>0</v>
      </c>
      <c r="F14" s="180">
        <v>0</v>
      </c>
      <c r="G14" s="180">
        <v>0</v>
      </c>
      <c r="H14" s="180">
        <v>0</v>
      </c>
      <c r="I14" s="180">
        <v>0</v>
      </c>
      <c r="J14" s="180">
        <v>0</v>
      </c>
      <c r="N14" s="181"/>
    </row>
    <row r="15" spans="1:14" s="83" customFormat="1" ht="15.75" customHeight="1">
      <c r="A15" s="78">
        <v>6</v>
      </c>
      <c r="B15" s="79" t="s">
        <v>449</v>
      </c>
      <c r="C15" s="180">
        <v>0</v>
      </c>
      <c r="D15" s="180">
        <v>0</v>
      </c>
      <c r="E15" s="180">
        <v>0</v>
      </c>
      <c r="F15" s="180">
        <v>0</v>
      </c>
      <c r="G15" s="180">
        <v>0</v>
      </c>
      <c r="H15" s="180">
        <v>0</v>
      </c>
      <c r="I15" s="180">
        <v>0</v>
      </c>
      <c r="J15" s="180">
        <v>0</v>
      </c>
      <c r="N15" s="181"/>
    </row>
    <row r="16" spans="1:14" s="83" customFormat="1" ht="15.75" customHeight="1">
      <c r="A16" s="78">
        <v>7</v>
      </c>
      <c r="B16" s="79" t="s">
        <v>450</v>
      </c>
      <c r="C16" s="180">
        <v>2</v>
      </c>
      <c r="D16" s="180">
        <v>11175</v>
      </c>
      <c r="E16" s="180">
        <v>2</v>
      </c>
      <c r="F16" s="180">
        <v>11175</v>
      </c>
      <c r="G16" s="180">
        <v>0</v>
      </c>
      <c r="H16" s="180">
        <v>0</v>
      </c>
      <c r="I16" s="180">
        <v>0</v>
      </c>
      <c r="J16" s="180">
        <v>0</v>
      </c>
      <c r="N16" s="181"/>
    </row>
    <row r="17" spans="1:14" s="83" customFormat="1" ht="15.75" customHeight="1">
      <c r="A17" s="78">
        <v>8</v>
      </c>
      <c r="B17" s="79" t="s">
        <v>451</v>
      </c>
      <c r="C17" s="180">
        <v>0</v>
      </c>
      <c r="D17" s="180">
        <v>0</v>
      </c>
      <c r="E17" s="180">
        <v>0</v>
      </c>
      <c r="F17" s="180">
        <v>0</v>
      </c>
      <c r="G17" s="180">
        <v>0</v>
      </c>
      <c r="H17" s="180">
        <v>0</v>
      </c>
      <c r="I17" s="180">
        <v>0</v>
      </c>
      <c r="J17" s="180">
        <v>0</v>
      </c>
      <c r="N17" s="181"/>
    </row>
    <row r="18" spans="1:14" s="83" customFormat="1" ht="15.75" customHeight="1">
      <c r="A18" s="78">
        <v>9</v>
      </c>
      <c r="B18" s="79" t="s">
        <v>452</v>
      </c>
      <c r="C18" s="180">
        <v>0</v>
      </c>
      <c r="D18" s="180">
        <v>0</v>
      </c>
      <c r="E18" s="180">
        <v>0</v>
      </c>
      <c r="F18" s="180">
        <v>0</v>
      </c>
      <c r="G18" s="180">
        <v>0</v>
      </c>
      <c r="H18" s="180">
        <v>0</v>
      </c>
      <c r="I18" s="180">
        <v>0</v>
      </c>
      <c r="J18" s="180">
        <v>0</v>
      </c>
      <c r="N18" s="181"/>
    </row>
    <row r="19" spans="1:14" s="83" customFormat="1" ht="15.75" customHeight="1">
      <c r="A19" s="78">
        <v>10</v>
      </c>
      <c r="B19" s="79" t="s">
        <v>453</v>
      </c>
      <c r="C19" s="180">
        <v>0</v>
      </c>
      <c r="D19" s="180">
        <v>0</v>
      </c>
      <c r="E19" s="180">
        <v>0</v>
      </c>
      <c r="F19" s="180">
        <v>0</v>
      </c>
      <c r="G19" s="180">
        <v>0</v>
      </c>
      <c r="H19" s="180">
        <v>0</v>
      </c>
      <c r="I19" s="180">
        <v>0</v>
      </c>
      <c r="J19" s="180">
        <v>0</v>
      </c>
      <c r="N19" s="181"/>
    </row>
    <row r="20" spans="1:14" s="83" customFormat="1" ht="15.75" customHeight="1">
      <c r="A20" s="78">
        <v>11</v>
      </c>
      <c r="B20" s="79" t="s">
        <v>454</v>
      </c>
      <c r="C20" s="180">
        <v>0</v>
      </c>
      <c r="D20" s="180">
        <v>0</v>
      </c>
      <c r="E20" s="180">
        <v>0</v>
      </c>
      <c r="F20" s="180">
        <v>0</v>
      </c>
      <c r="G20" s="180">
        <v>0</v>
      </c>
      <c r="H20" s="180">
        <v>0</v>
      </c>
      <c r="I20" s="180">
        <v>0</v>
      </c>
      <c r="J20" s="180">
        <v>0</v>
      </c>
      <c r="N20" s="181"/>
    </row>
    <row r="21" spans="1:14" s="83" customFormat="1" ht="15.75" customHeight="1">
      <c r="A21" s="78">
        <v>12</v>
      </c>
      <c r="B21" s="79" t="s">
        <v>455</v>
      </c>
      <c r="C21" s="180">
        <v>1</v>
      </c>
      <c r="D21" s="180">
        <v>8400</v>
      </c>
      <c r="E21" s="180">
        <v>1</v>
      </c>
      <c r="F21" s="180">
        <v>8400</v>
      </c>
      <c r="G21" s="180">
        <v>0</v>
      </c>
      <c r="H21" s="180">
        <v>0</v>
      </c>
      <c r="I21" s="180">
        <v>0</v>
      </c>
      <c r="J21" s="180">
        <v>0</v>
      </c>
      <c r="N21" s="181"/>
    </row>
    <row r="22" spans="1:14" s="83" customFormat="1" ht="15.75" customHeight="1">
      <c r="A22" s="78">
        <v>13</v>
      </c>
      <c r="B22" s="79" t="s">
        <v>456</v>
      </c>
      <c r="C22" s="180">
        <v>0</v>
      </c>
      <c r="D22" s="180">
        <v>0</v>
      </c>
      <c r="E22" s="180">
        <v>0</v>
      </c>
      <c r="F22" s="180">
        <v>0</v>
      </c>
      <c r="G22" s="180">
        <v>0</v>
      </c>
      <c r="H22" s="180">
        <v>0</v>
      </c>
      <c r="I22" s="180">
        <v>0</v>
      </c>
      <c r="J22" s="180">
        <v>0</v>
      </c>
      <c r="N22" s="181"/>
    </row>
    <row r="23" spans="1:14" s="83" customFormat="1" ht="15.75" customHeight="1">
      <c r="A23" s="78">
        <v>14</v>
      </c>
      <c r="B23" s="79" t="s">
        <v>457</v>
      </c>
      <c r="C23" s="180">
        <v>0</v>
      </c>
      <c r="D23" s="180">
        <v>0</v>
      </c>
      <c r="E23" s="180">
        <v>0</v>
      </c>
      <c r="F23" s="180">
        <v>0</v>
      </c>
      <c r="G23" s="180">
        <v>0</v>
      </c>
      <c r="H23" s="180">
        <v>0</v>
      </c>
      <c r="I23" s="180">
        <v>0</v>
      </c>
      <c r="J23" s="180">
        <v>0</v>
      </c>
      <c r="N23" s="181"/>
    </row>
    <row r="24" spans="1:14" s="182" customFormat="1" ht="22.5" customHeight="1">
      <c r="A24" s="507" t="str">
        <f>TT!C7</f>
        <v>Thanh Hóa, ngày 02 tháng 4 năm 2026</v>
      </c>
      <c r="B24" s="507"/>
      <c r="C24" s="507"/>
      <c r="D24" s="189"/>
      <c r="E24" s="507" t="str">
        <f>TT!C4</f>
        <v>Thanh Hóa, ngày 02 tháng 4 năm 2026</v>
      </c>
      <c r="F24" s="507"/>
      <c r="G24" s="507"/>
      <c r="H24" s="507"/>
      <c r="I24" s="507"/>
      <c r="J24" s="507"/>
      <c r="K24" s="105"/>
    </row>
    <row r="25" spans="1:14" ht="21.75" customHeight="1">
      <c r="A25" s="505" t="s">
        <v>133</v>
      </c>
      <c r="B25" s="505"/>
      <c r="C25" s="505"/>
      <c r="D25" s="109"/>
      <c r="E25" s="505" t="str">
        <f>TT!C5</f>
        <v>TRƯỞNG THI HÀNH ÁN DÂN SỰ</v>
      </c>
      <c r="F25" s="505"/>
      <c r="G25" s="505"/>
      <c r="H25" s="505"/>
      <c r="I25" s="505"/>
      <c r="J25" s="505"/>
    </row>
    <row r="26" spans="1:14" ht="16.5">
      <c r="B26" s="183"/>
      <c r="C26" s="183"/>
      <c r="D26" s="109"/>
      <c r="E26" s="109"/>
      <c r="F26" s="109"/>
      <c r="G26" s="183"/>
      <c r="H26" s="183"/>
      <c r="I26" s="183"/>
      <c r="J26" s="183"/>
    </row>
    <row r="27" spans="1:14" ht="16.5">
      <c r="B27" s="183"/>
      <c r="C27" s="183"/>
      <c r="D27" s="109"/>
      <c r="E27" s="109"/>
      <c r="F27" s="109"/>
      <c r="G27" s="183"/>
      <c r="H27" s="183"/>
      <c r="I27" s="183"/>
      <c r="J27" s="183"/>
    </row>
    <row r="28" spans="1:14" ht="50.25" customHeight="1">
      <c r="B28" s="183"/>
      <c r="C28" s="183"/>
      <c r="D28" s="109"/>
      <c r="E28" s="109"/>
      <c r="F28" s="109"/>
      <c r="G28" s="183"/>
      <c r="H28" s="183"/>
      <c r="I28" s="183"/>
      <c r="J28" s="183"/>
    </row>
    <row r="29" spans="1:14" ht="16.5">
      <c r="A29" s="505" t="str">
        <f>TT!C6</f>
        <v>Đào Tuấn Linh</v>
      </c>
      <c r="B29" s="505"/>
      <c r="C29" s="505"/>
      <c r="D29" s="109"/>
      <c r="E29" s="505" t="str">
        <f>TT!C3</f>
        <v>Trần Văn Dũng</v>
      </c>
      <c r="F29" s="505"/>
      <c r="G29" s="505"/>
      <c r="H29" s="505"/>
      <c r="I29" s="505"/>
      <c r="J29" s="505"/>
    </row>
  </sheetData>
  <sheetProtection formatCells="0" formatColumns="0" formatRows="0" insertRows="0" deleteRows="0"/>
  <mergeCells count="26">
    <mergeCell ref="J4:J7"/>
    <mergeCell ref="D4:D7"/>
    <mergeCell ref="A24:C24"/>
    <mergeCell ref="A25:C25"/>
    <mergeCell ref="A29:C29"/>
    <mergeCell ref="G3:H3"/>
    <mergeCell ref="F4:F7"/>
    <mergeCell ref="G4:G7"/>
    <mergeCell ref="H4:H7"/>
    <mergeCell ref="E4:E7"/>
    <mergeCell ref="K4:K7"/>
    <mergeCell ref="E29:J29"/>
    <mergeCell ref="I3:J3"/>
    <mergeCell ref="A1:B1"/>
    <mergeCell ref="C1:G1"/>
    <mergeCell ref="E24:J24"/>
    <mergeCell ref="E25:J25"/>
    <mergeCell ref="H1:J1"/>
    <mergeCell ref="A8:B8"/>
    <mergeCell ref="A3:A7"/>
    <mergeCell ref="B3:B7"/>
    <mergeCell ref="C3:D3"/>
    <mergeCell ref="E3:F3"/>
    <mergeCell ref="C4:C7"/>
    <mergeCell ref="I4:I7"/>
    <mergeCell ref="H2:J2"/>
  </mergeCells>
  <pageMargins left="0.38" right="0.31496062992126" top="0.39" bottom="0.42" header="0.31496062992126" footer="0.31496062992126"/>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533C2-B572-4FC6-A925-D4AF85EF5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9100B85-D319-4C03-B929-AF96AC6D3C95}">
  <ds:schemaRef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11B8C60-BEDB-4B3A-9781-FB207F0A88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TT</vt:lpstr>
      <vt:lpstr>01</vt:lpstr>
      <vt:lpstr>PT01</vt:lpstr>
      <vt:lpstr>02</vt:lpstr>
      <vt:lpstr>PT02</vt:lpstr>
      <vt:lpstr>03</vt:lpstr>
      <vt:lpstr>04</vt:lpstr>
      <vt:lpstr>05</vt:lpstr>
      <vt:lpstr>06</vt:lpstr>
      <vt:lpstr>07</vt:lpstr>
      <vt:lpstr>08</vt:lpstr>
      <vt:lpstr>09</vt:lpstr>
      <vt:lpstr>10</vt:lpstr>
      <vt:lpstr>11</vt:lpstr>
      <vt:lpstr>12</vt:lpstr>
      <vt:lpstr>PLViecChuaDieuKien</vt:lpstr>
      <vt:lpstr>PLTienChuaDieuKien</vt:lpstr>
      <vt:lpstr>'08'!_Hlk145312109</vt:lpstr>
      <vt:lpstr>'01'!OLE_LINK1</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lpstr>'PT01'!Print_Area</vt:lpstr>
      <vt:lpstr>'PT02'!Print_Area</vt:lpstr>
      <vt:lpstr>TT!Print_Area</vt:lpstr>
      <vt:lpstr>PLTienChuaDieuKien!Print_Titles</vt:lpstr>
      <vt:lpstr>PLViecChuaDieuKien!Print_Titles</vt:lpstr>
      <vt:lpstr>'PT01'!Print_Titles</vt:lpstr>
      <vt:lpstr>'PT02'!Print_Titles</vt:lpstr>
    </vt:vector>
  </TitlesOfParts>
  <Company>456</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cp:lastPrinted>2026-04-02T07:43:33Z</cp:lastPrinted>
  <dcterms:created xsi:type="dcterms:W3CDTF">2004-03-07T02:36:29Z</dcterms:created>
  <dcterms:modified xsi:type="dcterms:W3CDTF">2026-04-02T08:46:29Z</dcterms:modified>
</cp:coreProperties>
</file>