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defaultThemeVersion="124226"/>
  <bookViews>
    <workbookView xWindow="-120" yWindow="-120" windowWidth="29040" windowHeight="15840" tabRatio="816" activeTab="6"/>
  </bookViews>
  <sheets>
    <sheet name="TT" sheetId="103" r:id="rId1"/>
    <sheet name="01" sheetId="85" r:id="rId2"/>
    <sheet name="PT01" sheetId="34" r:id="rId3"/>
    <sheet name="02" sheetId="91" r:id="rId4"/>
    <sheet name="PT02" sheetId="87" r:id="rId5"/>
    <sheet name="04" sheetId="93" r:id="rId6"/>
    <sheet name="05" sheetId="94" r:id="rId7"/>
    <sheet name="09" sheetId="131" r:id="rId8"/>
    <sheet name="PLViecChuaDieuKien" sheetId="122" r:id="rId9"/>
    <sheet name="PLTienChuaDieuKien" sheetId="126" r:id="rId10"/>
  </sheets>
  <externalReferences>
    <externalReference r:id="rId11"/>
    <externalReference r:id="rId12"/>
    <externalReference r:id="rId13"/>
    <externalReference r:id="rId14"/>
  </externalReferences>
  <definedNames>
    <definedName name="_08_tháng_2022">'[1]Tham Nhũng_ 06T.2023'!$A$5</definedName>
    <definedName name="Giatri">'[2]Khai báo'!$D$30:$D$31</definedName>
    <definedName name="LoaiQD">'[2]Khai báo'!$D$28:$D$29</definedName>
    <definedName name="Nguyennhan">[3]Nguyen_nhan!$B$3:$B$12</definedName>
    <definedName name="OLE_LINK1" localSheetId="1">'01'!$A$39</definedName>
    <definedName name="_xlnm.Print_Area" localSheetId="1">'01'!$A$1:$U$32</definedName>
    <definedName name="_xlnm.Print_Area" localSheetId="3">'02'!$A$1:$U$32</definedName>
    <definedName name="_xlnm.Print_Area" localSheetId="5">'04'!$A$1:$T$27</definedName>
    <definedName name="_xlnm.Print_Area" localSheetId="6">'05'!$A$1:$U$27</definedName>
    <definedName name="_xlnm.Print_Area" localSheetId="7">'09'!$A$1:$U$30</definedName>
    <definedName name="_xlnm.Print_Area" localSheetId="2">'PT01'!$A$1:$D$44</definedName>
    <definedName name="_xlnm.Print_Area" localSheetId="4">'PT02'!$A$1:$D$44</definedName>
    <definedName name="_xlnm.Print_Area" localSheetId="0">TT!$A$1:$C$8</definedName>
    <definedName name="_xlnm.Print_Titles" localSheetId="9">PLTienChuaDieuKien!$4:$5</definedName>
    <definedName name="_xlnm.Print_Titles" localSheetId="8">PLViecChuaDieuKien!$4:$5</definedName>
    <definedName name="_xlnm.Print_Titles" localSheetId="2">'PT01'!$2:$2</definedName>
    <definedName name="_xlnm.Print_Titles" localSheetId="4">'PT02'!$2:$2</definedName>
    <definedName name="TCTD">[3]TCTD!$C$6:$C$100</definedName>
    <definedName name="Thuly">'[2]Khai báo'!$D$26:$D$27</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8" i="122" l="1"/>
  <c r="T7" i="122"/>
  <c r="T9" i="122" s="1"/>
  <c r="T8" i="126"/>
  <c r="T7" i="126"/>
  <c r="T9" i="126" s="1"/>
  <c r="AA24" i="131"/>
  <c r="Z24" i="131"/>
  <c r="Y24" i="131"/>
  <c r="X24" i="131"/>
  <c r="W24" i="131"/>
  <c r="V24" i="131"/>
  <c r="AA23" i="131"/>
  <c r="Z23" i="131"/>
  <c r="Y23" i="131"/>
  <c r="X23" i="131"/>
  <c r="W23" i="131"/>
  <c r="V23" i="131"/>
  <c r="AA22" i="131"/>
  <c r="Z22" i="131"/>
  <c r="Y22" i="131"/>
  <c r="X22" i="131"/>
  <c r="W22" i="131"/>
  <c r="V22" i="131"/>
  <c r="AA21" i="131"/>
  <c r="Z21" i="131"/>
  <c r="Y21" i="131"/>
  <c r="X21" i="131"/>
  <c r="W21" i="131"/>
  <c r="V21" i="131"/>
  <c r="AA20" i="131"/>
  <c r="Z20" i="131"/>
  <c r="Y20" i="131"/>
  <c r="X20" i="131"/>
  <c r="W20" i="131"/>
  <c r="V20" i="131"/>
  <c r="AA19" i="131"/>
  <c r="Z19" i="131"/>
  <c r="Y19" i="131"/>
  <c r="X19" i="131"/>
  <c r="W19" i="131"/>
  <c r="V19" i="131"/>
  <c r="AA18" i="131"/>
  <c r="Z18" i="131"/>
  <c r="Y18" i="131"/>
  <c r="X18" i="131"/>
  <c r="W18" i="131"/>
  <c r="V18" i="131"/>
  <c r="AA17" i="131"/>
  <c r="Z17" i="131"/>
  <c r="Y17" i="131"/>
  <c r="X17" i="131"/>
  <c r="W17" i="131"/>
  <c r="V17" i="131"/>
  <c r="AA16" i="131"/>
  <c r="Z16" i="131"/>
  <c r="Y16" i="131"/>
  <c r="X16" i="131"/>
  <c r="W16" i="131"/>
  <c r="V16" i="131"/>
  <c r="AA15" i="131"/>
  <c r="Z15" i="131"/>
  <c r="Y15" i="131"/>
  <c r="X15" i="131"/>
  <c r="W15" i="131"/>
  <c r="V15" i="131"/>
  <c r="AA14" i="131"/>
  <c r="Z14" i="131"/>
  <c r="Y14" i="131"/>
  <c r="X14" i="131"/>
  <c r="W14" i="131"/>
  <c r="V14" i="131"/>
  <c r="AA13" i="131"/>
  <c r="Z13" i="131"/>
  <c r="Y13" i="131"/>
  <c r="X13" i="131"/>
  <c r="W13" i="131"/>
  <c r="V13" i="131"/>
  <c r="AA12" i="131"/>
  <c r="Z12" i="131"/>
  <c r="Y12" i="131"/>
  <c r="X12" i="131"/>
  <c r="W12" i="131"/>
  <c r="V12" i="131"/>
  <c r="AA11" i="131"/>
  <c r="Z11" i="131"/>
  <c r="Y11" i="131"/>
  <c r="X11" i="131"/>
  <c r="W11" i="131"/>
  <c r="V11" i="131"/>
  <c r="AA10" i="131"/>
  <c r="Z10" i="131"/>
  <c r="Y10" i="131"/>
  <c r="X10" i="131"/>
  <c r="W10" i="131"/>
  <c r="V10" i="131"/>
  <c r="AA9" i="131"/>
  <c r="Z9" i="131"/>
  <c r="Y9" i="131"/>
  <c r="X9" i="131"/>
  <c r="W9" i="131"/>
  <c r="V9" i="131"/>
  <c r="Q1" i="131"/>
  <c r="V9" i="94"/>
  <c r="V10" i="94"/>
  <c r="V11" i="94"/>
  <c r="V12" i="94"/>
  <c r="V13" i="94"/>
  <c r="V14" i="94"/>
  <c r="V15" i="94"/>
  <c r="V16" i="94"/>
  <c r="V17" i="94"/>
  <c r="V18" i="94"/>
  <c r="V19" i="94"/>
  <c r="V20" i="94"/>
  <c r="V21" i="94"/>
  <c r="V22" i="94"/>
  <c r="V23" i="94"/>
  <c r="AA14" i="94"/>
  <c r="AA15" i="94"/>
  <c r="AA16" i="94"/>
  <c r="AA17" i="94"/>
  <c r="AA18" i="94"/>
  <c r="AA19" i="94"/>
  <c r="AA20" i="94"/>
  <c r="AA21" i="94"/>
  <c r="AA22" i="94"/>
  <c r="AA23" i="94"/>
  <c r="Z14" i="94"/>
  <c r="Z15" i="94"/>
  <c r="Z16" i="94"/>
  <c r="Z17" i="94"/>
  <c r="Z18" i="94"/>
  <c r="Z19" i="94"/>
  <c r="Z20" i="94"/>
  <c r="Z21" i="94"/>
  <c r="Z22" i="94"/>
  <c r="Z23" i="94"/>
  <c r="Y14" i="94"/>
  <c r="Y15" i="94"/>
  <c r="Y16" i="94"/>
  <c r="Y17" i="94"/>
  <c r="Y18" i="94"/>
  <c r="Y19" i="94"/>
  <c r="Y20" i="94"/>
  <c r="Y21" i="94"/>
  <c r="Y22" i="94"/>
  <c r="Y23" i="94"/>
  <c r="X14" i="94"/>
  <c r="X15" i="94"/>
  <c r="X16" i="94"/>
  <c r="X17" i="94"/>
  <c r="X18" i="94"/>
  <c r="X19" i="94"/>
  <c r="X20" i="94"/>
  <c r="X21" i="94"/>
  <c r="X22" i="94"/>
  <c r="X23" i="94"/>
  <c r="W14" i="94"/>
  <c r="W15" i="94"/>
  <c r="W16" i="94"/>
  <c r="W17" i="94"/>
  <c r="W18" i="94"/>
  <c r="W19" i="94"/>
  <c r="W20" i="94"/>
  <c r="W21" i="94"/>
  <c r="W22" i="94"/>
  <c r="W23" i="94"/>
  <c r="Z19" i="93"/>
  <c r="Z20" i="93"/>
  <c r="Z21" i="93"/>
  <c r="Z22" i="93"/>
  <c r="Z23" i="93"/>
  <c r="Y19" i="93"/>
  <c r="Y20" i="93"/>
  <c r="Y21" i="93"/>
  <c r="Y22" i="93"/>
  <c r="Y23" i="93"/>
  <c r="X19" i="93"/>
  <c r="X20" i="93"/>
  <c r="X21" i="93"/>
  <c r="X22" i="93"/>
  <c r="X23" i="93"/>
  <c r="W19" i="93"/>
  <c r="W20" i="93"/>
  <c r="W21" i="93"/>
  <c r="W22" i="93"/>
  <c r="W23" i="93"/>
  <c r="V19" i="93"/>
  <c r="V20" i="93"/>
  <c r="V21" i="93"/>
  <c r="V22" i="93"/>
  <c r="V23" i="93"/>
  <c r="U19" i="93"/>
  <c r="U20" i="93"/>
  <c r="U21" i="93"/>
  <c r="U22" i="93"/>
  <c r="U23" i="93"/>
  <c r="X9" i="85"/>
  <c r="O36" i="91"/>
  <c r="Z11" i="91"/>
  <c r="Z12" i="91"/>
  <c r="Z13" i="91"/>
  <c r="Z14" i="91"/>
  <c r="Z15" i="91"/>
  <c r="Z16" i="91"/>
  <c r="Z17" i="91"/>
  <c r="Z19" i="91"/>
  <c r="Z20" i="91"/>
  <c r="Z21" i="91"/>
  <c r="Z22" i="91"/>
  <c r="Z23" i="91"/>
  <c r="Z24" i="91"/>
  <c r="Z25" i="91"/>
  <c r="D35" i="85"/>
  <c r="E35" i="85"/>
  <c r="F35" i="85"/>
  <c r="G35" i="85"/>
  <c r="H35" i="85"/>
  <c r="I35" i="85"/>
  <c r="J35" i="85"/>
  <c r="K35" i="85"/>
  <c r="L35" i="85"/>
  <c r="M35" i="85"/>
  <c r="N35" i="85"/>
  <c r="O35" i="85"/>
  <c r="P35" i="85"/>
  <c r="Q35" i="85"/>
  <c r="R35" i="85"/>
  <c r="S35" i="85"/>
  <c r="T35" i="85"/>
  <c r="D36" i="85"/>
  <c r="E36" i="85"/>
  <c r="F36" i="85"/>
  <c r="G36" i="85"/>
  <c r="H36" i="85"/>
  <c r="I36" i="85"/>
  <c r="J36" i="85"/>
  <c r="K36" i="85"/>
  <c r="L36" i="85"/>
  <c r="M36" i="85"/>
  <c r="N36" i="85"/>
  <c r="O36" i="85"/>
  <c r="P36" i="85"/>
  <c r="Q36" i="85"/>
  <c r="R36" i="85"/>
  <c r="S36" i="85"/>
  <c r="T36" i="85"/>
  <c r="D37" i="85"/>
  <c r="E37" i="85"/>
  <c r="F37" i="85"/>
  <c r="G37" i="85"/>
  <c r="H37" i="85"/>
  <c r="I37" i="85"/>
  <c r="J37" i="85"/>
  <c r="K37" i="85"/>
  <c r="L37" i="85"/>
  <c r="M37" i="85"/>
  <c r="N37" i="85"/>
  <c r="O37" i="85"/>
  <c r="P37" i="85"/>
  <c r="Q37" i="85"/>
  <c r="R37" i="85"/>
  <c r="S37" i="85"/>
  <c r="T37" i="85"/>
  <c r="C37" i="85"/>
  <c r="C36" i="85"/>
  <c r="C35" i="85"/>
  <c r="AA12" i="94"/>
  <c r="AA13" i="94"/>
  <c r="Z11" i="94"/>
  <c r="Z12" i="94"/>
  <c r="Z11" i="93"/>
  <c r="Z12" i="93"/>
  <c r="Z13" i="93"/>
  <c r="Z16" i="93"/>
  <c r="Z17" i="93"/>
  <c r="Y14" i="93"/>
  <c r="F39" i="87"/>
  <c r="E39" i="87"/>
  <c r="F35" i="87"/>
  <c r="E35" i="87"/>
  <c r="F30" i="87"/>
  <c r="E30" i="87"/>
  <c r="F26" i="87"/>
  <c r="E26" i="87"/>
  <c r="F4" i="87"/>
  <c r="E4" i="87"/>
  <c r="AB20" i="85"/>
  <c r="AB21" i="85"/>
  <c r="AB22" i="85"/>
  <c r="AB23" i="85"/>
  <c r="AB24" i="85"/>
  <c r="AB25" i="85"/>
  <c r="AB19" i="85"/>
  <c r="AB12" i="85"/>
  <c r="AB13" i="85"/>
  <c r="AB15" i="85"/>
  <c r="AB16" i="85"/>
  <c r="AB17" i="85"/>
  <c r="AA14" i="85"/>
  <c r="AA15" i="85"/>
  <c r="AA16" i="85"/>
  <c r="AA17" i="85"/>
  <c r="V20" i="91"/>
  <c r="V21" i="91"/>
  <c r="V22" i="91"/>
  <c r="V23" i="91"/>
  <c r="V24" i="91"/>
  <c r="V25" i="91"/>
  <c r="V19" i="91"/>
  <c r="D37" i="91"/>
  <c r="E37" i="91"/>
  <c r="F37" i="91"/>
  <c r="G37" i="91"/>
  <c r="J37" i="91"/>
  <c r="K37" i="91"/>
  <c r="L37" i="91"/>
  <c r="M37" i="91"/>
  <c r="N37" i="91"/>
  <c r="P37" i="91"/>
  <c r="Q37" i="91"/>
  <c r="R37" i="91"/>
  <c r="AA19" i="91"/>
  <c r="AA20" i="91"/>
  <c r="AA21" i="91"/>
  <c r="AA22" i="91"/>
  <c r="AA23" i="91"/>
  <c r="AA24" i="91"/>
  <c r="AA25" i="91"/>
  <c r="AA12" i="91"/>
  <c r="AA13" i="91"/>
  <c r="AA14" i="91"/>
  <c r="AA15" i="91"/>
  <c r="AA16" i="91"/>
  <c r="AA17" i="91"/>
  <c r="AA11" i="91"/>
  <c r="V12" i="91"/>
  <c r="V13" i="91"/>
  <c r="V14" i="91"/>
  <c r="V15" i="91"/>
  <c r="V16" i="91"/>
  <c r="V17" i="91"/>
  <c r="V11" i="91"/>
  <c r="Q36" i="91"/>
  <c r="R36" i="91"/>
  <c r="S36" i="91"/>
  <c r="P36" i="91"/>
  <c r="D36" i="91"/>
  <c r="E36" i="91"/>
  <c r="F36" i="91"/>
  <c r="G36" i="91"/>
  <c r="J36" i="91"/>
  <c r="M36" i="91"/>
  <c r="F39" i="34"/>
  <c r="E39" i="34"/>
  <c r="F35" i="34"/>
  <c r="E35" i="34"/>
  <c r="F30" i="34"/>
  <c r="E30" i="34"/>
  <c r="F4" i="34"/>
  <c r="E4" i="34"/>
  <c r="AB11" i="85"/>
  <c r="AA11" i="85"/>
  <c r="E13" i="87"/>
  <c r="E22" i="87"/>
  <c r="F13" i="87"/>
  <c r="F22" i="87"/>
  <c r="E25" i="87"/>
  <c r="F25" i="87"/>
  <c r="F25" i="34"/>
  <c r="F26" i="34"/>
  <c r="E13" i="34"/>
  <c r="E22" i="34"/>
  <c r="F13" i="34"/>
  <c r="F22" i="34"/>
  <c r="E25" i="34"/>
  <c r="E26" i="34"/>
  <c r="Y16" i="93"/>
  <c r="Y13" i="93"/>
  <c r="Y12" i="93"/>
  <c r="Z10" i="93"/>
  <c r="U17" i="93"/>
  <c r="Y11" i="93"/>
  <c r="U16" i="93"/>
  <c r="X15" i="93"/>
  <c r="Y15" i="93"/>
  <c r="U12" i="93"/>
  <c r="U13" i="93"/>
  <c r="V11" i="93"/>
  <c r="U11" i="93"/>
  <c r="Y17" i="93"/>
  <c r="U15" i="93"/>
  <c r="X18" i="93"/>
  <c r="X11" i="93"/>
  <c r="Z14" i="93"/>
  <c r="Z15" i="93"/>
  <c r="Z18" i="93"/>
  <c r="Z13" i="94"/>
  <c r="AA10" i="94"/>
  <c r="AA11" i="94"/>
  <c r="Z10" i="94"/>
  <c r="K35" i="91"/>
  <c r="K36" i="91"/>
  <c r="S35" i="91"/>
  <c r="S37" i="91"/>
  <c r="O35" i="91"/>
  <c r="O37" i="91"/>
  <c r="N35" i="91"/>
  <c r="N36" i="91"/>
  <c r="L35" i="91"/>
  <c r="L36" i="91"/>
  <c r="Y21" i="91"/>
  <c r="Y24" i="91"/>
  <c r="X23" i="91"/>
  <c r="Y23" i="91"/>
  <c r="X22" i="91"/>
  <c r="Y22" i="91"/>
  <c r="Y11" i="91"/>
  <c r="X20" i="91"/>
  <c r="Y20" i="91"/>
  <c r="Y17" i="91"/>
  <c r="Z10" i="91"/>
  <c r="X16" i="91"/>
  <c r="Y16" i="91"/>
  <c r="X15" i="91"/>
  <c r="Y15" i="91"/>
  <c r="X14" i="91"/>
  <c r="Y14" i="91"/>
  <c r="X13" i="91"/>
  <c r="Y13" i="91"/>
  <c r="X12" i="91"/>
  <c r="Y12" i="91"/>
  <c r="Z18" i="91"/>
  <c r="X19" i="91"/>
  <c r="Y19" i="91"/>
  <c r="X25" i="91"/>
  <c r="Y25" i="91"/>
  <c r="AA18" i="85"/>
  <c r="Z14" i="85"/>
  <c r="Y11" i="85"/>
  <c r="AA13" i="85"/>
  <c r="W14" i="85"/>
  <c r="W13" i="85"/>
  <c r="AA25" i="85"/>
  <c r="W25" i="85"/>
  <c r="W12" i="85"/>
  <c r="AA24" i="85"/>
  <c r="W16" i="85"/>
  <c r="W23" i="85"/>
  <c r="AA22" i="85"/>
  <c r="W22" i="85"/>
  <c r="W17" i="85"/>
  <c r="AB10" i="85"/>
  <c r="AB14" i="85"/>
  <c r="W21" i="85"/>
  <c r="Z16" i="85"/>
  <c r="AA21" i="85"/>
  <c r="AA12" i="85"/>
  <c r="AA23" i="85"/>
  <c r="W20" i="85"/>
  <c r="AA20" i="85"/>
  <c r="W11" i="85"/>
  <c r="AA19" i="85"/>
  <c r="W15" i="85"/>
  <c r="W24" i="85"/>
  <c r="W19" i="85"/>
  <c r="X24" i="91"/>
  <c r="E35" i="91"/>
  <c r="G35" i="91"/>
  <c r="Q35" i="91"/>
  <c r="X17" i="91"/>
  <c r="M35" i="91"/>
  <c r="Z15" i="85"/>
  <c r="X21" i="91"/>
  <c r="I37" i="91"/>
  <c r="F35" i="91"/>
  <c r="P35" i="91"/>
  <c r="R35" i="91"/>
  <c r="T36" i="91"/>
  <c r="I36" i="91"/>
  <c r="X11" i="91"/>
  <c r="A29" i="91"/>
  <c r="N32" i="85"/>
  <c r="A32" i="85"/>
  <c r="N30" i="85"/>
  <c r="N29" i="85"/>
  <c r="A29" i="85"/>
  <c r="C36" i="91"/>
  <c r="V10" i="91"/>
  <c r="C37" i="91"/>
  <c r="V18" i="91"/>
  <c r="Z9" i="93"/>
  <c r="X13" i="93"/>
  <c r="U14" i="93"/>
  <c r="X16" i="93"/>
  <c r="Y18" i="93"/>
  <c r="X17" i="93"/>
  <c r="Y10" i="93"/>
  <c r="X10" i="93"/>
  <c r="X12" i="93"/>
  <c r="U10" i="93"/>
  <c r="W11" i="93"/>
  <c r="U18" i="93"/>
  <c r="Y13" i="94"/>
  <c r="Y12" i="94"/>
  <c r="Y11" i="94"/>
  <c r="W15" i="91"/>
  <c r="Y10" i="94"/>
  <c r="W14" i="91"/>
  <c r="W13" i="91"/>
  <c r="W12" i="91"/>
  <c r="W20" i="91"/>
  <c r="Z9" i="91"/>
  <c r="J35" i="91"/>
  <c r="AA18" i="91"/>
  <c r="T37" i="91"/>
  <c r="D35" i="91"/>
  <c r="W11" i="91"/>
  <c r="W21" i="91"/>
  <c r="W24" i="91"/>
  <c r="W16" i="91"/>
  <c r="W22" i="91"/>
  <c r="I35" i="91"/>
  <c r="Y10" i="91"/>
  <c r="Y18" i="91"/>
  <c r="AA10" i="91"/>
  <c r="W17" i="91"/>
  <c r="W23" i="91"/>
  <c r="W25" i="91"/>
  <c r="W19" i="91"/>
  <c r="Y16" i="85"/>
  <c r="Y14" i="85"/>
  <c r="Z11" i="85"/>
  <c r="Z18" i="85"/>
  <c r="Z23" i="85"/>
  <c r="Z25" i="85"/>
  <c r="W18" i="85"/>
  <c r="Z12" i="85"/>
  <c r="Z22" i="85"/>
  <c r="Z17" i="85"/>
  <c r="X11" i="85"/>
  <c r="Z24" i="85"/>
  <c r="AB9" i="85"/>
  <c r="AB18" i="85"/>
  <c r="X16" i="85"/>
  <c r="W10" i="85"/>
  <c r="AA9" i="85"/>
  <c r="AA10" i="85"/>
  <c r="Z21" i="85"/>
  <c r="Z13" i="85"/>
  <c r="Z19" i="85"/>
  <c r="Z20" i="85"/>
  <c r="H36" i="91"/>
  <c r="Z10" i="85"/>
  <c r="C35" i="91"/>
  <c r="V9" i="91"/>
  <c r="W13" i="93"/>
  <c r="V13" i="93"/>
  <c r="W17" i="93"/>
  <c r="V17" i="93"/>
  <c r="W15" i="93"/>
  <c r="V15" i="93"/>
  <c r="X9" i="93"/>
  <c r="W16" i="93"/>
  <c r="V16" i="93"/>
  <c r="Y9" i="93"/>
  <c r="W12" i="93"/>
  <c r="V12" i="93"/>
  <c r="X14" i="93"/>
  <c r="Z9" i="94"/>
  <c r="AA9" i="94"/>
  <c r="X13" i="94"/>
  <c r="W13" i="94"/>
  <c r="X12" i="94"/>
  <c r="W12" i="94"/>
  <c r="X11" i="94"/>
  <c r="W11" i="94"/>
  <c r="W10" i="91"/>
  <c r="AA9" i="91"/>
  <c r="T35" i="91"/>
  <c r="X18" i="91"/>
  <c r="H37" i="91"/>
  <c r="W9" i="91"/>
  <c r="X10" i="91"/>
  <c r="Y9" i="91"/>
  <c r="W18" i="91"/>
  <c r="X14" i="85"/>
  <c r="Y19" i="85"/>
  <c r="X19" i="85"/>
  <c r="Y24" i="85"/>
  <c r="X24" i="85"/>
  <c r="Y25" i="85"/>
  <c r="X25" i="85"/>
  <c r="Y15" i="85"/>
  <c r="X15" i="85"/>
  <c r="Y23" i="85"/>
  <c r="X23" i="85"/>
  <c r="Y12" i="85"/>
  <c r="X12" i="85"/>
  <c r="Y21" i="85"/>
  <c r="X21" i="85"/>
  <c r="Y17" i="85"/>
  <c r="X17" i="85"/>
  <c r="Y20" i="85"/>
  <c r="X20" i="85"/>
  <c r="Y13" i="85"/>
  <c r="X13" i="85"/>
  <c r="W9" i="85"/>
  <c r="Y22" i="85"/>
  <c r="X22" i="85"/>
  <c r="W10" i="93"/>
  <c r="V10" i="93"/>
  <c r="U9" i="93"/>
  <c r="W18" i="93"/>
  <c r="V18" i="93"/>
  <c r="W14" i="93"/>
  <c r="V14" i="93"/>
  <c r="X10" i="94"/>
  <c r="W10" i="94"/>
  <c r="X9" i="94"/>
  <c r="W9" i="94"/>
  <c r="X9" i="91"/>
  <c r="H35" i="91"/>
  <c r="Y10" i="85"/>
  <c r="X10" i="85"/>
  <c r="Z9" i="85"/>
  <c r="Y18" i="85"/>
  <c r="X18" i="85"/>
  <c r="R1" i="94"/>
  <c r="P1" i="93"/>
  <c r="P1" i="91"/>
  <c r="P1" i="85"/>
  <c r="Y9" i="94"/>
  <c r="Y9" i="85"/>
  <c r="W9" i="93"/>
  <c r="V9" i="93"/>
  <c r="N27" i="94"/>
  <c r="N25" i="94"/>
  <c r="N24" i="94"/>
  <c r="A27" i="94"/>
  <c r="A24" i="94"/>
  <c r="N32" i="91"/>
  <c r="A32" i="91"/>
  <c r="N30" i="91"/>
  <c r="N29" i="91"/>
</calcChain>
</file>

<file path=xl/sharedStrings.xml><?xml version="1.0" encoding="utf-8"?>
<sst xmlns="http://schemas.openxmlformats.org/spreadsheetml/2006/main" count="700" uniqueCount="288">
  <si>
    <t>I</t>
  </si>
  <si>
    <t>II</t>
  </si>
  <si>
    <t xml:space="preserve"> </t>
  </si>
  <si>
    <t>A</t>
  </si>
  <si>
    <t>Chia ra:</t>
  </si>
  <si>
    <t>Tổng số</t>
  </si>
  <si>
    <t>Tổng số</t>
  </si>
  <si>
    <t>1</t>
  </si>
  <si>
    <t>2</t>
  </si>
  <si>
    <t>1.1</t>
  </si>
  <si>
    <t>1.2</t>
  </si>
  <si>
    <t>2.1</t>
  </si>
  <si>
    <t>2.2</t>
  </si>
  <si>
    <t>3</t>
  </si>
  <si>
    <t>Chỉ tiêu</t>
  </si>
  <si>
    <t>4</t>
  </si>
  <si>
    <t>5</t>
  </si>
  <si>
    <t>6</t>
  </si>
  <si>
    <t>7</t>
  </si>
  <si>
    <t>8</t>
  </si>
  <si>
    <t>9</t>
  </si>
  <si>
    <t>10</t>
  </si>
  <si>
    <t>11</t>
  </si>
  <si>
    <t>Dân sự</t>
  </si>
  <si>
    <t>Hôn nhân và gia đình</t>
  </si>
  <si>
    <t>Kinh doanh, thương mại</t>
  </si>
  <si>
    <t>Lao động</t>
  </si>
  <si>
    <t>Phá sản</t>
  </si>
  <si>
    <t>Tổng số phải thi hành</t>
  </si>
  <si>
    <t>Thi hành xong</t>
  </si>
  <si>
    <t>1.3</t>
  </si>
  <si>
    <t>Đang thi hành</t>
  </si>
  <si>
    <t>1.4</t>
  </si>
  <si>
    <t>1.5</t>
  </si>
  <si>
    <t>Trường hợp khác</t>
  </si>
  <si>
    <t>4.1</t>
  </si>
  <si>
    <t>4.2</t>
  </si>
  <si>
    <t>Tổng số có điều kiện thi hành</t>
  </si>
  <si>
    <t>Thụ lý mới</t>
  </si>
  <si>
    <t>Điểm a khoản 1 Điều 44a</t>
  </si>
  <si>
    <t>Điểm b khoản 1 Điều 44a</t>
  </si>
  <si>
    <t>Điểm c khoản 1 Điều 44a</t>
  </si>
  <si>
    <t>Điểm a khoản 1 Điều 48</t>
  </si>
  <si>
    <t>Điểm b khoản 1 Điều 48</t>
  </si>
  <si>
    <t>Điểm d khoản 1 Điều 48</t>
  </si>
  <si>
    <t>Điểm đ khoản 1 Điều 48</t>
  </si>
  <si>
    <t>Điểm e khoản 1 Điều 48</t>
  </si>
  <si>
    <t>Điểm g khoản 1 Điều 48</t>
  </si>
  <si>
    <t>Khoản 2 Điều 48</t>
  </si>
  <si>
    <t>Khoản 1 Điều 49</t>
  </si>
  <si>
    <t>Khoản 2 Điều 49</t>
  </si>
  <si>
    <t>1.6</t>
  </si>
  <si>
    <t>Điểm h khoản 1 Điều 48</t>
  </si>
  <si>
    <t>Điểm c khoản 1 Điều 48</t>
  </si>
  <si>
    <t>1.7</t>
  </si>
  <si>
    <t>1.8</t>
  </si>
  <si>
    <t>Chủ động</t>
  </si>
  <si>
    <t>Tổng số việc chủ động</t>
  </si>
  <si>
    <t>Tổng số việc theo yêu cầu</t>
  </si>
  <si>
    <t>Theo yêu cầu</t>
  </si>
  <si>
    <t>Tổng số thi hành xong</t>
  </si>
  <si>
    <t>PHÂN TÍCH MỘT SỐ CHỈ TIÊU TIỀN
THI HÀNH ÁN DÂN SỰ</t>
  </si>
  <si>
    <t>13</t>
  </si>
  <si>
    <t>12</t>
  </si>
  <si>
    <t>14</t>
  </si>
  <si>
    <t>15</t>
  </si>
  <si>
    <t>16</t>
  </si>
  <si>
    <t>17</t>
  </si>
  <si>
    <t>Trường hợp chưa có điều kiện khác</t>
  </si>
  <si>
    <t>18</t>
  </si>
  <si>
    <t>19</t>
  </si>
  <si>
    <t>Tổng số giải quyết</t>
  </si>
  <si>
    <t>STT</t>
  </si>
  <si>
    <t>Tên chỉ tiêu</t>
  </si>
  <si>
    <t>Thu hồi, sửa, hủy quyết định THA</t>
  </si>
  <si>
    <t>Tỷ lệ thi hành xong trong số có điều kiện</t>
  </si>
  <si>
    <t>Đơn vị tính: 1.000 VNĐ và %</t>
  </si>
  <si>
    <t>Đơn vị tính: Bản án, quyết định, việc và %</t>
  </si>
  <si>
    <t>Số chưa giải quyết chuyển kỳ sau</t>
  </si>
  <si>
    <t>Khiếu nại</t>
  </si>
  <si>
    <t>Tố cáo</t>
  </si>
  <si>
    <t>Tổng</t>
  </si>
  <si>
    <t>Đoàn đông người</t>
  </si>
  <si>
    <t>Lãnh đạo cơ quan tiếp</t>
  </si>
  <si>
    <t>Chia theo nội dung</t>
  </si>
  <si>
    <t>Chia theo thẩm quyền</t>
  </si>
  <si>
    <t>Số lượt</t>
  </si>
  <si>
    <t>Số người</t>
  </si>
  <si>
    <t>Số vụ việc</t>
  </si>
  <si>
    <t>Số đoàn</t>
  </si>
  <si>
    <t>Kiến nghị, phản ánh</t>
  </si>
  <si>
    <t>Số đã giải quyết</t>
  </si>
  <si>
    <t>NGƯỜI LẬP BIỂU</t>
  </si>
  <si>
    <t>Thông tin chung biểu mẫu</t>
  </si>
  <si>
    <t>Thay đổi thông tin cột C để điền thông tin vào các biểu mẫu</t>
  </si>
  <si>
    <t>Người lập biểu</t>
  </si>
  <si>
    <t xml:space="preserve">Chức danh </t>
  </si>
  <si>
    <t>Lãnh đạo</t>
  </si>
  <si>
    <t xml:space="preserve">Ngày ký </t>
  </si>
  <si>
    <t>Họ tên người ký</t>
  </si>
  <si>
    <t>Họ tên người lập biểu</t>
  </si>
  <si>
    <t>Đơn vị báo cáo</t>
  </si>
  <si>
    <t>Điểm a khoản 1 Điều 50</t>
  </si>
  <si>
    <t>Điểm b khoản 1 Điều 50</t>
  </si>
  <si>
    <t>Điểm c khoản 1 Điều 50</t>
  </si>
  <si>
    <t>Điểm d khoản 1 Điều 50</t>
  </si>
  <si>
    <t>Điểm đ khoản 1 Điều 50</t>
  </si>
  <si>
    <t>Điểm e khoản 1 Điều 50</t>
  </si>
  <si>
    <t>Điểm g khoản 1 Điều 50</t>
  </si>
  <si>
    <t>Điểm h khoản 1 Điều 50</t>
  </si>
  <si>
    <t>3.1</t>
  </si>
  <si>
    <t>3.2</t>
  </si>
  <si>
    <t>2.3</t>
  </si>
  <si>
    <t xml:space="preserve">Đơn vị, người báo cáo: 
Đơn vị nhận báo cáo: </t>
  </si>
  <si>
    <t>Hoãn theo yêu cầu của Viện kiểm sát nhân dân</t>
  </si>
  <si>
    <t>Hoãn theo yêu cầu của Tòa án nhân dân</t>
  </si>
  <si>
    <t>Thu hồi,  hủy quyết định THA</t>
  </si>
  <si>
    <t>Thuộc thẩm quyền của cơ quan THA</t>
  </si>
  <si>
    <t>Thuộc thẩm quyền của cơ quan khác</t>
  </si>
  <si>
    <t>Viện kiểm sát nhân dân kháng nghị tạm đình chỉ</t>
  </si>
  <si>
    <t>Tòa án nhân dân kháng nghị tạm đình chỉ</t>
  </si>
  <si>
    <t>Ủy thác xử lý tài sản</t>
  </si>
  <si>
    <t>B</t>
  </si>
  <si>
    <t>Đơn vị tính: Việc và %</t>
  </si>
  <si>
    <t>2.4</t>
  </si>
  <si>
    <t>2.5</t>
  </si>
  <si>
    <t>2.6</t>
  </si>
  <si>
    <t>2.7</t>
  </si>
  <si>
    <t>2.8</t>
  </si>
  <si>
    <t>2.9</t>
  </si>
  <si>
    <t>2.9.1</t>
  </si>
  <si>
    <t>2.9.2</t>
  </si>
  <si>
    <t>3.1.1</t>
  </si>
  <si>
    <t>3.1.2</t>
  </si>
  <si>
    <t>4.3</t>
  </si>
  <si>
    <t>4.4</t>
  </si>
  <si>
    <t>Đơn vị ủy thác đi</t>
  </si>
  <si>
    <t>Đơn vị nhận ủy thác</t>
  </si>
  <si>
    <t>Số đơn tiếp nhận</t>
  </si>
  <si>
    <t>Kết quả giải quyết số đơn thuộc thẩm quyền</t>
  </si>
  <si>
    <t>Trở ngại khách quan</t>
  </si>
  <si>
    <t>5.1</t>
  </si>
  <si>
    <t>Tạm dừng để giải quyết khiếu nại, tố cáo</t>
  </si>
  <si>
    <t>5.2</t>
  </si>
  <si>
    <t xml:space="preserve">Dân sự trong hình sự </t>
  </si>
  <si>
    <t>Đơn vị tính: Đơn, Đoàn, Người và Lượt</t>
  </si>
  <si>
    <t>Dân sự trong hình sự về tham nhũng, kinh tế</t>
  </si>
  <si>
    <t xml:space="preserve">Dân sự trong hình sự về tham nhũng, kinh tế </t>
  </si>
  <si>
    <t xml:space="preserve">PHÂN TÍCH MỘT SỐ CHỈ TIÊU VIỆC THI HÀNH ÁN DÂN SỰ </t>
  </si>
  <si>
    <t>6.2</t>
  </si>
  <si>
    <t>6.1</t>
  </si>
  <si>
    <t>6.3</t>
  </si>
  <si>
    <t>Dân sự trong hình sự về tham nhũng, kinh tế do BCĐ tỉnh, thành phố theo dõi, chỉ đạo</t>
  </si>
  <si>
    <t>5.3.</t>
  </si>
  <si>
    <t>Dân sự trong hình sự về tham nhũng, kinh tế do BCĐTƯ về phòng, chống tham nhũng theo dõi, chỉ đạo</t>
  </si>
  <si>
    <t>Dân sự trong hình sự về tham nhũng, kinh tế khác</t>
  </si>
  <si>
    <t>5.3</t>
  </si>
  <si>
    <t xml:space="preserve">Biểu số: 04/TK-THADS
Ban hành theo TT số: 05/2024/TT-BTP
ngày 10 tháng 6 năm 2024
Ngày nhận báo cáo: </t>
  </si>
  <si>
    <t xml:space="preserve">Biểu số: 05/TK-THADS
Ban hành theo TT số: 05/2024/TT-BTP
ngày 10 tháng 6 năm 2024
Ngày nhận báo cáo: </t>
  </si>
  <si>
    <t xml:space="preserve">Biểu số: 09/TK-THADS
Ban hành theo TT số: 05/2024/TT-BTP
ngày 10 tháng 6 năm 2024
Ngày nhận báo cáo: </t>
  </si>
  <si>
    <t>Chưa có điều kiện THA (trừ số đã chuyển sổ theo dõi riêng)</t>
  </si>
  <si>
    <t>Ủy thác THA</t>
  </si>
  <si>
    <t>Hoãn THA (trừ số hoãn theo điểm c khoản 1 Điều 48)</t>
  </si>
  <si>
    <t xml:space="preserve">Tạm đình chỉ THA </t>
  </si>
  <si>
    <t>Đình chỉ THA</t>
  </si>
  <si>
    <t>Hoãn THA theo điểm c khoản 1 Đ48</t>
  </si>
  <si>
    <t>Giảm nghĩa vụ THA</t>
  </si>
  <si>
    <t>Tạm đình chỉ THA</t>
  </si>
  <si>
    <t xml:space="preserve">Số chuyển kỳ sau (trừ số chưa có điều kiện THA đã chuyển sổ theo dõi riêng) </t>
  </si>
  <si>
    <t>Hoãn THA theo điểm c khoản 1 Điều 48</t>
  </si>
  <si>
    <t>Năm trước chuyển sang (trừ số chưa có điều kiện THA đã chuyển sổ theo dõi riêng)</t>
  </si>
  <si>
    <t>Số đình THA</t>
  </si>
  <si>
    <t>Số hoãn THA</t>
  </si>
  <si>
    <t>Số tạm đình chỉ THA</t>
  </si>
  <si>
    <t>Số chưa có điều kiện THA theo Điều 44a</t>
  </si>
  <si>
    <t>*Ghi chú: Mục (7) Số chưa có điều kiện THA đã chuyển sổ theo dõi riêng có sổ theo dõi và danh sách cụ thể được quản lý tại các cơ quan thi hành án dân sự, cơ quan quản lý thi hành án dân sự.
* Các ô gạch chéo không thực hiện thống kê</t>
  </si>
  <si>
    <t>Số chưa có điều kiện THA đã chuyển sổ theo dõi riêng</t>
  </si>
  <si>
    <t>Trong thời hạn tự nguyện THA</t>
  </si>
  <si>
    <t>Số đình chỉ THA</t>
  </si>
  <si>
    <t>*Ghi chú: Mục (7) Số chưa có điều kiện THA đã chuyển sổ theo dõi riêng có sổ theo dõi và danh sách cụ thể được quản lý tại các cơ quan Thi hành án dân sự, cơ quan quản lý thi hành án dân sự.
* Các ô gạch chéo không thực hiện thống kê</t>
  </si>
  <si>
    <t>Hoãn THA theo điểm c khoản 1 điều 48</t>
  </si>
  <si>
    <t>PHỤ LỤC THEO DÕI SỐ VIỆC CHƯA CÓ ĐIỀU KIỆN THI HÀNH ÁN ĐÃ CHUYỂN SỔ THEO DÕI RIÊNG</t>
  </si>
  <si>
    <t>TT</t>
  </si>
  <si>
    <t>Tiêu chí</t>
  </si>
  <si>
    <t xml:space="preserve">Biểu số: 01/TK-THADS
Ban hành theo TT số: 05/2024/TT-BTP
ngày 10 tháng 6 năm 2024
Ngày nhận báo cáo: </t>
  </si>
  <si>
    <t xml:space="preserve">Biểu số: 02/TK-THADS
Ban hành theo TT số: 05/2024/TT-BTP
ngày 10 tháng 6 năm 2024
Ngày nhận báo cáo: </t>
  </si>
  <si>
    <t>Đơn vị tính: 1.000 đồng</t>
  </si>
  <si>
    <t>Chia ra</t>
  </si>
  <si>
    <t>Đơn vị tính: việc</t>
  </si>
  <si>
    <t>PHỤ LỤC THEO DÕI SỐ TIỀN CHƯA CÓ ĐIỀU KIỆN THI HÀNH ÁN ĐÃ CHUYỂN SỔ THEO DÕI RIÊNG</t>
  </si>
  <si>
    <t>Tổng số tiền chủ động</t>
  </si>
  <si>
    <t>Tổng số tiền theo yêu cầu</t>
  </si>
  <si>
    <t>Tổng số bản án, quyết định đã nhận</t>
  </si>
  <si>
    <t>a) Cột:</t>
  </si>
  <si>
    <t xml:space="preserve">- Cột 2 = Cột (3 + 4) </t>
  </si>
  <si>
    <t>- Cột 7 = Cột (8 + 14 + 15 + 16 + 17) = Cột (2 – 5 – 6)</t>
  </si>
  <si>
    <t>- Cột 8 = Cột (9 + 12 + 13)</t>
  </si>
  <si>
    <t>- Cột 9 = Cột (10 + 11)</t>
  </si>
  <si>
    <t>- Cột 18 = Cột (12 + 13 + 14 + 15+ 16 + 17)</t>
  </si>
  <si>
    <t>- Cột 19 = Cột (9/8) x 100</t>
  </si>
  <si>
    <t>b) Dòng:</t>
  </si>
  <si>
    <t>- Dòng A (Tổng số) = Dòng (I + II)</t>
  </si>
  <si>
    <t>- Dòng I = Dòng (1 + 2 + 3 + 4 + 5 + 6 + 7)</t>
  </si>
  <si>
    <t>- Dòng II = Dòng (1 + 2 + 3 + 4 + 5 + 6 + 7)</t>
  </si>
  <si>
    <t xml:space="preserve">- Dòng B (Ủy thác xử lý tài  sản) </t>
  </si>
  <si>
    <r>
      <t xml:space="preserve">- </t>
    </r>
    <r>
      <rPr>
        <sz val="14"/>
        <rFont val="Times New Roman"/>
        <family val="1"/>
      </rPr>
      <t>Dòng 1, Cột 1 = Dòng (1.1 + 1.2 + 1.4 + 1.5 + 1.6 + 1.7 + 1.8)</t>
    </r>
  </si>
  <si>
    <t>- Dòng 1, Cột 2 = Dòng (1.1 + 1.2 + 1.3 + 1.4 + 1.5 + 1.7 + 1.8)</t>
  </si>
  <si>
    <t>- Dòng 2, Cột 1 = Dòng (2.1 + 2.2 + 2.4 + 2.5 + 2.6 + 2.7 + 2.9)</t>
  </si>
  <si>
    <t>Trong đó: Dòng 2.9, Cột 1 = (2.9.1 + 2.9.2)</t>
  </si>
  <si>
    <t>- Dòng 2, Cột 2 = Dòng (2.1 + 2.2 + 2.3 + 2.4 + 2.5 + 2.6 + 2.7 + 2.8 + 2.9)</t>
  </si>
  <si>
    <t>Trong đó: Dòng 2.9, Cột 2 = (2.9.1 + 2.9.2)</t>
  </si>
  <si>
    <t>- Dòng 3, Cột 1 = Dòng (3.1 + 3.2) trong đó: Dòng 3.1, Cột 1 = (3.1.1 + 3.1.2)</t>
  </si>
  <si>
    <t>- Dòng 3, Cột 2 = Dòng (3.1 + 3.2) trong đó: Dòng 3.1, Cột 2 = (3.1.1 + 3.1.2)</t>
  </si>
  <si>
    <t>- Dòng 4, Cột 1 = Dòng (4.1 + 4.2 + 4.3 + 4.4)</t>
  </si>
  <si>
    <t>- Dòng 4, Cột 2 = Dòng (4.1 + 4.2 + 4.3 + 4.4)</t>
  </si>
  <si>
    <t>- Dòng 5, cột 1 = Dòng (5.1 + 5.2 + 5.3)</t>
  </si>
  <si>
    <t>- Dòng 5, cột 2 = Dòng (5.1 + 5.2 + 5.3)</t>
  </si>
  <si>
    <t>- Dòng 6, cột 1 = Dòng (6.1 + 6.2 + 6.3)</t>
  </si>
  <si>
    <t>- Dòng 6, cột 2 = Dòng (6.1 + 6.2 + 6.3)</t>
  </si>
  <si>
    <t xml:space="preserve">- Cột 1 = Cột (2 + 3) </t>
  </si>
  <si>
    <t>- Cột 6 = Cột (7 + 12 + 13 + 14 + 15 +16 + 17) = Cột (1 – 4 – 5)</t>
  </si>
  <si>
    <t>- Cột 7 = Cột (8 + 12 + 13)</t>
  </si>
  <si>
    <t>- Cột 8 = Cột (9 + 10 + 11)</t>
  </si>
  <si>
    <t>- Cột 18 = Cột (12 + 13 + 14 + 15 + 16 + 17)</t>
  </si>
  <si>
    <t>- Cột 19 = Cột (8 /7) x 100</t>
  </si>
  <si>
    <t>- Dòng A (tổng số) = Dòng (I + II)</t>
  </si>
  <si>
    <t>+ Đối với đơn vị ra quyết định ủy thác xử lý tài sản: sau khi ra quyết định ủy thác xử lý tài sản, thống kê vào Cột 4; khi nhận được tiền từ việc xử lý tài sản đã ủy thác ghi vào Cột 9.</t>
  </si>
  <si>
    <t>+ Đối với đơn vị nhận ủy thác xử lý tài sản: khi nhận được quyết định ủy thác xử lý tài sản, thống kê vào Cột 3; sau khi xử lý xong, chuyển tiền cho đơn vị ủy thác, thống kê vào Cột 9.</t>
  </si>
  <si>
    <t>+ Đối với đơn vị ra quyết định ủy thác xử lý tài sản: sau khi ra quyết định ủy thác xử lý tài sản, thống kê vào Cột 5; khi nhận được tiền từ việc xử lý tài sản đã ủy thác ghi vào Cột 10.</t>
  </si>
  <si>
    <t>+ Đối với đơn vị nhận ủy thác xử lý tài sản: khi nhận được quyết định ủy thác xử lý tài sản, thống kê vào Cột 4; sau khi xử lý xong, chuyển tiền cho đơn vị ủy thác, thống kê vào Cột 10.</t>
  </si>
  <si>
    <t>- Dòng 3, Cột 1 = Dòng (3.1 + 3.2), trong đó: Dòng 3.1, Cột 1 = (3.1.1 + 3.1.2)</t>
  </si>
  <si>
    <t>- Dòng 3, Cột 2 = Dòng (3.1 + 3.2), trong đó: Dòng 3.1, Cột 2 = (3.1.1 + 3.1.2)</t>
  </si>
  <si>
    <t>- Dòng 4, Cột 2 = Dòng (4.1 + 4.2 + 4.3 + 4.4).</t>
  </si>
  <si>
    <r>
      <t xml:space="preserve">- </t>
    </r>
    <r>
      <rPr>
        <sz val="10"/>
        <rFont val="Times New Roman"/>
        <family val="1"/>
      </rPr>
      <t>Dòng 1, Cột 1 = Dòng (1.1 + 1.2 + 1.4 + 1.5 + 1.6 + 1.7 + 1.8)</t>
    </r>
  </si>
  <si>
    <t>Lưu ý: Biểu 4 đến biểu 12 có thể thêm dòng nhưng không thêm được cột để đảm bảo cấu trúc của biểu mẫu; Đối với các chỉ tiêu không phát sinh ghi số không “0”. Tuyệt đối không sử dụng các ký tự để đánh dấu. Ô gạch chéolà không thực hiện thống kê</t>
  </si>
  <si>
    <t>Kiểm tra cột</t>
  </si>
  <si>
    <t>Kiểm tra dòng</t>
  </si>
  <si>
    <t>Các công thức này kéo dài xuống dưới tùy số lượng CHV</t>
  </si>
  <si>
    <t>Cột 10 = 3+6</t>
  </si>
  <si>
    <t>Cột 10=14</t>
  </si>
  <si>
    <t>Cột 10=11+12+13</t>
  </si>
  <si>
    <t>Cột 14=15+16</t>
  </si>
  <si>
    <t>Cột 15=17</t>
  </si>
  <si>
    <t>2=3+4</t>
  </si>
  <si>
    <t>2=5+6+7</t>
  </si>
  <si>
    <t>7=8+14+15+16+17</t>
  </si>
  <si>
    <t>8=9+12+13</t>
  </si>
  <si>
    <t>9=10+11</t>
  </si>
  <si>
    <t>18=12+13+14+15+16+17</t>
  </si>
  <si>
    <t>1=2+3</t>
  </si>
  <si>
    <t>1=4+5+6</t>
  </si>
  <si>
    <t>6=7+13+14+15+16</t>
  </si>
  <si>
    <t>7=8+11+12</t>
  </si>
  <si>
    <t>8=9+10</t>
  </si>
  <si>
    <t>17=11+12+13+14+15+16</t>
  </si>
  <si>
    <t>6=7+14+15+16+17</t>
  </si>
  <si>
    <t>7=8+12+13</t>
  </si>
  <si>
    <t>8=9+10+11</t>
  </si>
  <si>
    <t>Cột 17=18+19</t>
  </si>
  <si>
    <t>Đào Tuấn Linh</t>
  </si>
  <si>
    <t>Ngô Hoài Linh</t>
  </si>
  <si>
    <t/>
  </si>
  <si>
    <t>THADS tỉnh</t>
  </si>
  <si>
    <t>KV1</t>
  </si>
  <si>
    <t>KV2</t>
  </si>
  <si>
    <t>KV3</t>
  </si>
  <si>
    <t>KV4</t>
  </si>
  <si>
    <t>KV5</t>
  </si>
  <si>
    <t>KV6</t>
  </si>
  <si>
    <t>KV7</t>
  </si>
  <si>
    <t>KV8</t>
  </si>
  <si>
    <t>KV9</t>
  </si>
  <si>
    <t>KV10</t>
  </si>
  <si>
    <t>KV11</t>
  </si>
  <si>
    <t>KV12</t>
  </si>
  <si>
    <t>KV13</t>
  </si>
  <si>
    <t>TRƯỞNG THI HÀNH ÁN DÂN SỰ</t>
  </si>
  <si>
    <t>Trần Văn Dũng</t>
  </si>
  <si>
    <t>Tỉnh</t>
  </si>
  <si>
    <t>Các Phòng Khu vực</t>
  </si>
  <si>
    <t>03 tháng/năm 2026</t>
  </si>
  <si>
    <t>Thanh Hóa, ngày 05 tháng 01 năm 2026</t>
  </si>
  <si>
    <r>
      <t xml:space="preserve">KẾT QUẢ THI HÀNH ÁN DÂN SỰ TÍNH BẰNG TIỀN
</t>
    </r>
    <r>
      <rPr>
        <sz val="14"/>
        <rFont val="Times New Roman"/>
        <family val="1"/>
      </rPr>
      <t>03 tháng/năm 2026</t>
    </r>
  </si>
  <si>
    <r>
      <t>KẾT QUẢ THI HÀNH ÁN DÂN SỰ TÍNH BẰNG VIỆC CHIA THEO
 CƠ QUAN THI HÀNH ÁN DÂN SỰ VÀ CHẤP HÀNH VIÊN
03</t>
    </r>
    <r>
      <rPr>
        <sz val="13"/>
        <rFont val="Times New Roman"/>
        <family val="1"/>
      </rPr>
      <t xml:space="preserve"> tháng/năm 2026</t>
    </r>
  </si>
  <si>
    <r>
      <t xml:space="preserve">KẾT QUẢ THI HÀNH ÁN DÂN SỰ TÍNH BẰNG TIỀN CHIA THEO
 CƠ QUAN THI HÀNH ÁN DÂN SỰ VÀ CHẤP HÀNH VIÊN
</t>
    </r>
    <r>
      <rPr>
        <sz val="13"/>
        <rFont val="Times New Roman"/>
        <family val="1"/>
      </rPr>
      <t>03 tháng/năm 2026</t>
    </r>
  </si>
  <si>
    <r>
      <t xml:space="preserve">KẾT QUẢ TIẾP CÔNG DÂN TRONG THI HÀNH ÁN DÂN SỰ
</t>
    </r>
    <r>
      <rPr>
        <sz val="13"/>
        <rFont val="Times New Roman"/>
        <family val="1"/>
      </rPr>
      <t>03 tháng/năm 2026</t>
    </r>
  </si>
  <si>
    <r>
      <t xml:space="preserve">KẾT QUẢ THI HÀNH ÁN DÂN SỰ TÍNH BẰNG VIỆC
</t>
    </r>
    <r>
      <rPr>
        <sz val="13"/>
        <rFont val="Times New Roman"/>
        <family val="1"/>
      </rPr>
      <t>03 tháng/năm 2026</t>
    </r>
  </si>
  <si>
    <t>Thanh Hóa, ngày 05 tháng 10 năm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</si>
</sst>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_(* #,##0_);_(* \(#,##0\);_(* &quot;-&quot;??_);_(@_)"/>
    <numFmt numFmtId="166" formatCode="_(* #,##0.00_);_(* \(#,##0.00\);_(* &quot;-&quot;&quot;?&quot;&quot;?&quot;_);_(@_)"/>
  </numFmts>
  <fonts count="36">
    <font>
      <sz val="12"/>
      <name val="Times New Roman"/>
      <family val="1"/>
    </font>
    <font>
      <sz val="11"/>
      <color theme="1"/>
      <name val="Calibri"/>
      <family val="2"/>
      <scheme val="minor"/>
    </font>
    <font>
      <sz val="11"/>
      <color theme="1"/>
      <name val="Calibri"/>
      <family val="2"/>
      <scheme val="minor"/>
    </font>
    <font>
      <sz val="11"/>
      <color theme="1"/>
      <name val="Calibri"/>
      <family val="2"/>
      <scheme val="minor"/>
    </font>
    <font>
      <sz val="12"/>
      <name val="Times New Roman"/>
      <family val="1"/>
    </font>
    <font>
      <b/>
      <sz val="12"/>
      <name val="Times New Roman"/>
      <family val="1"/>
    </font>
    <font>
      <sz val="11"/>
      <name val="Times New Roman"/>
      <family val="1"/>
    </font>
    <font>
      <sz val="12"/>
      <name val="Times New Roman"/>
      <family val="1"/>
    </font>
    <font>
      <sz val="9"/>
      <name val="MingLiU"/>
      <family val="3"/>
      <charset val="136"/>
    </font>
    <font>
      <b/>
      <sz val="10"/>
      <name val="Times New Roman"/>
      <family val="1"/>
    </font>
    <font>
      <b/>
      <sz val="11"/>
      <name val="Times New Roman"/>
      <family val="1"/>
    </font>
    <font>
      <sz val="8"/>
      <name val="Times New Roman"/>
      <family val="1"/>
    </font>
    <font>
      <b/>
      <sz val="9"/>
      <name val="Times New Roman"/>
      <family val="1"/>
    </font>
    <font>
      <b/>
      <sz val="13"/>
      <name val="Times New Roman"/>
      <family val="1"/>
    </font>
    <font>
      <sz val="13"/>
      <name val="Times New Roman"/>
      <family val="1"/>
    </font>
    <font>
      <sz val="9"/>
      <name val="Times New Roman"/>
      <family val="1"/>
    </font>
    <font>
      <b/>
      <sz val="14"/>
      <name val="Times New Roman"/>
      <family val="1"/>
    </font>
    <font>
      <sz val="14"/>
      <name val="Times New Roman"/>
      <family val="1"/>
    </font>
    <font>
      <i/>
      <sz val="11"/>
      <name val="Times New Roman"/>
      <family val="1"/>
      <charset val="163"/>
    </font>
    <font>
      <b/>
      <sz val="11"/>
      <name val="Times New Roman"/>
      <family val="1"/>
      <charset val="163"/>
    </font>
    <font>
      <sz val="12"/>
      <name val="Times New Roman"/>
      <family val="1"/>
      <charset val="163"/>
    </font>
    <font>
      <i/>
      <sz val="12"/>
      <name val="Times New Roman"/>
      <family val="1"/>
      <charset val="163"/>
    </font>
    <font>
      <sz val="14"/>
      <name val=".VnTime"/>
      <family val="2"/>
    </font>
    <font>
      <sz val="11"/>
      <name val="Times New Roman"/>
      <family val="1"/>
      <charset val="163"/>
    </font>
    <font>
      <i/>
      <sz val="11"/>
      <name val="Times New Roman"/>
      <family val="1"/>
    </font>
    <font>
      <i/>
      <sz val="11"/>
      <color indexed="10"/>
      <name val="Times New Roman"/>
      <family val="1"/>
      <charset val="163"/>
    </font>
    <font>
      <sz val="10"/>
      <name val="Times New Roman"/>
      <family val="1"/>
    </font>
    <font>
      <i/>
      <sz val="10"/>
      <name val="Times New Roman"/>
      <family val="1"/>
    </font>
    <font>
      <sz val="12"/>
      <color rgb="FFFF0000"/>
      <name val="Times New Roman"/>
      <family val="1"/>
    </font>
    <font>
      <i/>
      <sz val="12"/>
      <name val="Times New Roman"/>
      <family val="1"/>
    </font>
    <font>
      <i/>
      <sz val="13"/>
      <name val="Times New Roman"/>
      <family val="1"/>
    </font>
    <font>
      <b/>
      <sz val="9.5"/>
      <name val="Times New Roman"/>
      <family val="1"/>
    </font>
    <font>
      <b/>
      <i/>
      <sz val="11"/>
      <name val="Times New Roman"/>
      <family val="1"/>
    </font>
    <font>
      <b/>
      <sz val="8"/>
      <name val="Times New Roman"/>
      <family val="1"/>
    </font>
    <font>
      <sz val="9"/>
      <color rgb="FFFF0000"/>
      <name val="Times New Roman"/>
      <family val="1"/>
    </font>
    <font>
      <sz val="10"/>
      <color theme="1"/>
      <name val="Times New Roman"/>
      <family val="1"/>
    </font>
  </fonts>
  <fills count="6">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rgb="FFFF00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s>
  <cellStyleXfs count="22">
    <xf numFmtId="0" fontId="0" fillId="0" borderId="0"/>
    <xf numFmtId="164" fontId="4" fillId="0" borderId="0" applyFont="0" applyFill="0" applyBorder="0" applyAlignment="0" applyProtection="0"/>
    <xf numFmtId="0" fontId="7" fillId="0" borderId="0"/>
    <xf numFmtId="9" fontId="4" fillId="0" borderId="0" applyFont="0" applyFill="0" applyBorder="0" applyAlignment="0" applyProtection="0"/>
    <xf numFmtId="0" fontId="4" fillId="0" borderId="0"/>
    <xf numFmtId="0" fontId="3" fillId="0" borderId="0"/>
    <xf numFmtId="164" fontId="4" fillId="0" borderId="0" applyFont="0" applyFill="0" applyBorder="0" applyAlignment="0" applyProtection="0"/>
    <xf numFmtId="0" fontId="2" fillId="0" borderId="0"/>
    <xf numFmtId="0" fontId="17" fillId="0" borderId="0"/>
    <xf numFmtId="164" fontId="17" fillId="0" borderId="0" applyFont="0" applyFill="0" applyBorder="0" applyAlignment="0" applyProtection="0"/>
    <xf numFmtId="164" fontId="17" fillId="0" borderId="0" applyFont="0" applyFill="0" applyBorder="0" applyAlignment="0" applyProtection="0"/>
    <xf numFmtId="0" fontId="4" fillId="0" borderId="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164" fontId="4" fillId="0" borderId="0" applyFont="0" applyFill="0" applyBorder="0" applyAlignment="0" applyProtection="0"/>
    <xf numFmtId="0" fontId="4" fillId="0" borderId="0"/>
    <xf numFmtId="0" fontId="1" fillId="0" borderId="0"/>
    <xf numFmtId="0" fontId="1" fillId="0" borderId="0"/>
  </cellStyleXfs>
  <cellXfs count="324">
    <xf numFmtId="0" fontId="0" fillId="0" borderId="0" xfId="0"/>
    <xf numFmtId="49" fontId="0" fillId="0" borderId="0" xfId="0" applyNumberFormat="1"/>
    <xf numFmtId="49" fontId="6" fillId="0" borderId="0" xfId="0" applyNumberFormat="1" applyFont="1"/>
    <xf numFmtId="49" fontId="0" fillId="2" borderId="0" xfId="0" applyNumberFormat="1" applyFill="1"/>
    <xf numFmtId="49" fontId="0" fillId="2" borderId="0" xfId="0" applyNumberFormat="1" applyFill="1" applyAlignment="1">
      <alignment horizontal="center"/>
    </xf>
    <xf numFmtId="49" fontId="22" fillId="0" borderId="0" xfId="0" applyNumberFormat="1" applyFont="1"/>
    <xf numFmtId="49" fontId="17" fillId="0" borderId="0" xfId="0" applyNumberFormat="1" applyFont="1"/>
    <xf numFmtId="49" fontId="19" fillId="0" borderId="0" xfId="0" applyNumberFormat="1" applyFont="1"/>
    <xf numFmtId="49" fontId="23" fillId="0" borderId="0" xfId="0" applyNumberFormat="1" applyFont="1"/>
    <xf numFmtId="49" fontId="20" fillId="0" borderId="0" xfId="0" applyNumberFormat="1" applyFont="1"/>
    <xf numFmtId="49" fontId="25" fillId="0" borderId="0" xfId="0" applyNumberFormat="1" applyFont="1"/>
    <xf numFmtId="49" fontId="21" fillId="0" borderId="0" xfId="0" applyNumberFormat="1" applyFont="1"/>
    <xf numFmtId="49" fontId="6" fillId="0" borderId="0" xfId="0" applyNumberFormat="1" applyFont="1" applyAlignment="1">
      <alignment wrapText="1"/>
    </xf>
    <xf numFmtId="49" fontId="6" fillId="0" borderId="0" xfId="0" applyNumberFormat="1" applyFont="1" applyAlignment="1">
      <alignment horizontal="center" wrapText="1"/>
    </xf>
    <xf numFmtId="0" fontId="0" fillId="0" borderId="1" xfId="0" applyBorder="1"/>
    <xf numFmtId="0" fontId="0" fillId="0" borderId="1" xfId="0" applyBorder="1" applyAlignment="1">
      <alignment horizontal="right"/>
    </xf>
    <xf numFmtId="14" fontId="0" fillId="0" borderId="1" xfId="0" applyNumberFormat="1" applyBorder="1" applyAlignment="1">
      <alignment horizontal="right"/>
    </xf>
    <xf numFmtId="0" fontId="0" fillId="0" borderId="1" xfId="0" applyBorder="1" applyAlignment="1">
      <alignment wrapText="1"/>
    </xf>
    <xf numFmtId="0" fontId="5" fillId="5" borderId="1" xfId="0" applyFont="1" applyFill="1" applyBorder="1" applyAlignment="1">
      <alignment wrapText="1"/>
    </xf>
    <xf numFmtId="49" fontId="29" fillId="2" borderId="0" xfId="0" applyNumberFormat="1" applyFont="1" applyFill="1"/>
    <xf numFmtId="49" fontId="26" fillId="2" borderId="0" xfId="0" applyNumberFormat="1" applyFont="1" applyFill="1" applyAlignment="1">
      <alignment horizontal="center" vertical="center"/>
    </xf>
    <xf numFmtId="49" fontId="0" fillId="4" borderId="0" xfId="0" applyNumberFormat="1" applyFill="1" applyProtection="1">
      <protection locked="0"/>
    </xf>
    <xf numFmtId="49" fontId="0" fillId="4" borderId="0" xfId="0" applyNumberFormat="1" applyFill="1"/>
    <xf numFmtId="49" fontId="0" fillId="4" borderId="0" xfId="0" applyNumberFormat="1" applyFill="1" applyAlignment="1">
      <alignment horizontal="center"/>
    </xf>
    <xf numFmtId="49" fontId="29" fillId="4" borderId="0" xfId="0" applyNumberFormat="1" applyFont="1" applyFill="1"/>
    <xf numFmtId="49" fontId="14" fillId="4" borderId="0" xfId="0" applyNumberFormat="1" applyFont="1" applyFill="1"/>
    <xf numFmtId="49" fontId="6" fillId="4" borderId="0" xfId="0" applyNumberFormat="1" applyFont="1" applyFill="1" applyAlignment="1">
      <alignment wrapText="1"/>
    </xf>
    <xf numFmtId="49" fontId="0" fillId="4" borderId="0" xfId="0" applyNumberFormat="1" applyFill="1" applyAlignment="1">
      <alignment horizontal="center" vertical="center"/>
    </xf>
    <xf numFmtId="49" fontId="18" fillId="0" borderId="0" xfId="0" applyNumberFormat="1" applyFont="1"/>
    <xf numFmtId="49" fontId="9" fillId="4" borderId="1" xfId="0" applyNumberFormat="1" applyFont="1" applyFill="1" applyBorder="1" applyAlignment="1" applyProtection="1">
      <alignment horizontal="left" wrapText="1"/>
      <protection locked="0"/>
    </xf>
    <xf numFmtId="165" fontId="10" fillId="0" borderId="1" xfId="1" applyNumberFormat="1" applyFont="1" applyFill="1" applyBorder="1" applyAlignment="1" applyProtection="1">
      <alignment horizontal="center"/>
      <protection locked="0"/>
    </xf>
    <xf numFmtId="165" fontId="6" fillId="0" borderId="1" xfId="1" applyNumberFormat="1" applyFont="1" applyFill="1" applyBorder="1" applyAlignment="1" applyProtection="1">
      <alignment horizontal="center"/>
      <protection locked="0"/>
    </xf>
    <xf numFmtId="165" fontId="11" fillId="0" borderId="1" xfId="1" applyNumberFormat="1" applyFont="1" applyFill="1" applyBorder="1" applyAlignment="1">
      <alignment horizontal="center" vertical="center" wrapText="1"/>
    </xf>
    <xf numFmtId="165" fontId="9" fillId="0" borderId="1" xfId="1" applyNumberFormat="1" applyFont="1" applyFill="1" applyBorder="1" applyAlignment="1">
      <alignment horizontal="center" vertical="center" wrapText="1"/>
    </xf>
    <xf numFmtId="165" fontId="9" fillId="0" borderId="4" xfId="1" applyNumberFormat="1" applyFont="1" applyFill="1" applyBorder="1" applyAlignment="1">
      <alignment vertical="center" wrapText="1"/>
    </xf>
    <xf numFmtId="165" fontId="13" fillId="0" borderId="1" xfId="1" applyNumberFormat="1" applyFont="1" applyFill="1" applyBorder="1" applyAlignment="1" applyProtection="1">
      <alignment horizontal="center" wrapText="1"/>
    </xf>
    <xf numFmtId="49" fontId="6" fillId="4" borderId="1" xfId="0" applyNumberFormat="1" applyFont="1" applyFill="1" applyBorder="1" applyAlignment="1" applyProtection="1">
      <alignment wrapText="1"/>
      <protection locked="0"/>
    </xf>
    <xf numFmtId="49" fontId="9" fillId="4" borderId="2" xfId="0" applyNumberFormat="1" applyFont="1" applyFill="1" applyBorder="1" applyAlignment="1" applyProtection="1">
      <alignment horizontal="left" wrapText="1"/>
      <protection locked="0"/>
    </xf>
    <xf numFmtId="165" fontId="9" fillId="0" borderId="1" xfId="1" applyNumberFormat="1" applyFont="1" applyFill="1" applyBorder="1" applyAlignment="1" applyProtection="1">
      <alignment horizontal="left" wrapText="1"/>
    </xf>
    <xf numFmtId="165" fontId="6" fillId="4" borderId="1" xfId="1" applyNumberFormat="1" applyFont="1" applyFill="1" applyBorder="1" applyAlignment="1" applyProtection="1">
      <alignment wrapText="1"/>
      <protection locked="0"/>
    </xf>
    <xf numFmtId="165" fontId="13" fillId="0" borderId="0" xfId="1" applyNumberFormat="1" applyFont="1" applyFill="1" applyBorder="1" applyAlignment="1" applyProtection="1">
      <alignment horizontal="center" wrapText="1"/>
    </xf>
    <xf numFmtId="165" fontId="9" fillId="0" borderId="0" xfId="1" applyNumberFormat="1" applyFont="1" applyFill="1" applyBorder="1" applyAlignment="1" applyProtection="1">
      <alignment horizontal="left" wrapText="1"/>
    </xf>
    <xf numFmtId="165" fontId="6" fillId="0" borderId="0" xfId="1" applyNumberFormat="1" applyFont="1" applyBorder="1" applyAlignment="1">
      <alignment wrapText="1"/>
    </xf>
    <xf numFmtId="49" fontId="6" fillId="4" borderId="0" xfId="0" applyNumberFormat="1" applyFont="1" applyFill="1" applyAlignment="1" applyProtection="1">
      <alignment wrapText="1"/>
      <protection locked="0"/>
    </xf>
    <xf numFmtId="49" fontId="9" fillId="4" borderId="0" xfId="0" applyNumberFormat="1" applyFont="1" applyFill="1" applyAlignment="1" applyProtection="1">
      <alignment horizontal="left" wrapText="1"/>
      <protection locked="0"/>
    </xf>
    <xf numFmtId="165" fontId="6" fillId="4" borderId="0" xfId="1" applyNumberFormat="1" applyFont="1" applyFill="1" applyBorder="1" applyAlignment="1" applyProtection="1">
      <alignment wrapText="1"/>
      <protection locked="0"/>
    </xf>
    <xf numFmtId="165" fontId="0" fillId="0" borderId="0" xfId="1" applyNumberFormat="1" applyFont="1"/>
    <xf numFmtId="165" fontId="0" fillId="4" borderId="0" xfId="1" applyNumberFormat="1" applyFont="1" applyFill="1" applyBorder="1" applyProtection="1">
      <protection locked="0"/>
    </xf>
    <xf numFmtId="165" fontId="15" fillId="0" borderId="1" xfId="1" applyNumberFormat="1" applyFont="1" applyFill="1" applyBorder="1" applyAlignment="1" applyProtection="1">
      <alignment horizontal="center" wrapText="1"/>
    </xf>
    <xf numFmtId="165" fontId="15" fillId="0" borderId="4" xfId="1" applyNumberFormat="1" applyFont="1" applyFill="1" applyBorder="1" applyAlignment="1" applyProtection="1">
      <alignment wrapText="1"/>
      <protection locked="0"/>
    </xf>
    <xf numFmtId="165" fontId="15" fillId="0" borderId="1" xfId="1" applyNumberFormat="1" applyFont="1" applyFill="1" applyBorder="1" applyAlignment="1" applyProtection="1">
      <alignment horizontal="center"/>
      <protection locked="0"/>
    </xf>
    <xf numFmtId="165" fontId="15" fillId="0" borderId="1" xfId="1" applyNumberFormat="1" applyFont="1" applyFill="1" applyBorder="1" applyAlignment="1" applyProtection="1">
      <alignment horizontal="center"/>
    </xf>
    <xf numFmtId="3" fontId="0" fillId="4" borderId="0" xfId="0" applyNumberFormat="1" applyFill="1"/>
    <xf numFmtId="3" fontId="0" fillId="4" borderId="0" xfId="0" applyNumberFormat="1" applyFill="1" applyAlignment="1">
      <alignment horizontal="center"/>
    </xf>
    <xf numFmtId="49" fontId="15" fillId="0" borderId="1" xfId="0" applyNumberFormat="1" applyFont="1" applyFill="1" applyBorder="1" applyProtection="1">
      <protection locked="0"/>
    </xf>
    <xf numFmtId="3" fontId="0" fillId="2" borderId="0" xfId="0" applyNumberFormat="1" applyFill="1" applyAlignment="1">
      <alignment horizontal="center"/>
    </xf>
    <xf numFmtId="3" fontId="0" fillId="2" borderId="0" xfId="0" applyNumberFormat="1" applyFill="1"/>
    <xf numFmtId="3" fontId="26" fillId="0" borderId="0" xfId="1" applyNumberFormat="1" applyFont="1" applyFill="1" applyBorder="1" applyProtection="1">
      <protection locked="0"/>
    </xf>
    <xf numFmtId="3" fontId="26" fillId="0" borderId="0" xfId="1" applyNumberFormat="1" applyFont="1" applyFill="1" applyBorder="1"/>
    <xf numFmtId="165" fontId="11" fillId="0" borderId="16" xfId="1" applyNumberFormat="1" applyFont="1" applyFill="1" applyBorder="1" applyAlignment="1">
      <alignment horizontal="center" vertical="center" wrapText="1"/>
    </xf>
    <xf numFmtId="165" fontId="13" fillId="0" borderId="0" xfId="1" applyNumberFormat="1" applyFont="1" applyFill="1" applyAlignment="1" applyProtection="1">
      <alignment horizontal="center" wrapText="1"/>
    </xf>
    <xf numFmtId="164" fontId="13" fillId="0" borderId="0" xfId="1" applyFont="1" applyFill="1" applyAlignment="1" applyProtection="1">
      <alignment horizontal="center" wrapText="1"/>
    </xf>
    <xf numFmtId="0" fontId="5" fillId="0" borderId="0" xfId="0" applyFont="1" applyFill="1" applyAlignment="1">
      <alignment vertical="center"/>
    </xf>
    <xf numFmtId="3" fontId="5" fillId="0" borderId="0" xfId="0" applyNumberFormat="1" applyFont="1" applyFill="1" applyAlignment="1">
      <alignment vertical="center"/>
    </xf>
    <xf numFmtId="0" fontId="0" fillId="0" borderId="0" xfId="0" applyFill="1"/>
    <xf numFmtId="165" fontId="0" fillId="0" borderId="0" xfId="0" applyNumberFormat="1" applyFill="1"/>
    <xf numFmtId="3" fontId="0" fillId="0" borderId="0" xfId="0" applyNumberFormat="1" applyFill="1"/>
    <xf numFmtId="0" fontId="26" fillId="0" borderId="1" xfId="0" applyFont="1" applyFill="1" applyBorder="1" applyAlignment="1">
      <alignment horizontal="center" vertical="center" wrapText="1"/>
    </xf>
    <xf numFmtId="49" fontId="26" fillId="0" borderId="1" xfId="0" applyNumberFormat="1" applyFont="1" applyFill="1" applyBorder="1" applyAlignment="1">
      <alignment horizontal="center" vertical="center" wrapText="1"/>
    </xf>
    <xf numFmtId="49" fontId="9" fillId="0" borderId="4" xfId="0" applyNumberFormat="1" applyFont="1" applyFill="1" applyBorder="1" applyAlignment="1">
      <alignment horizontal="center" vertical="center" wrapText="1"/>
    </xf>
    <xf numFmtId="165" fontId="11" fillId="0" borderId="4" xfId="1" applyNumberFormat="1" applyFont="1" applyFill="1" applyBorder="1" applyAlignment="1">
      <alignment horizontal="center" vertical="center" wrapText="1"/>
    </xf>
    <xf numFmtId="3" fontId="0" fillId="0" borderId="0" xfId="0" applyNumberFormat="1" applyFill="1" applyBorder="1"/>
    <xf numFmtId="3" fontId="26" fillId="0" borderId="0" xfId="0" applyNumberFormat="1" applyFont="1" applyFill="1"/>
    <xf numFmtId="165" fontId="11" fillId="0" borderId="0" xfId="0" applyNumberFormat="1" applyFont="1" applyFill="1"/>
    <xf numFmtId="165" fontId="33" fillId="0" borderId="4" xfId="1" applyNumberFormat="1" applyFont="1" applyFill="1" applyBorder="1" applyAlignment="1">
      <alignment vertical="center" wrapText="1"/>
    </xf>
    <xf numFmtId="49" fontId="0" fillId="0" borderId="0" xfId="0" applyNumberFormat="1" applyFill="1" applyProtection="1">
      <protection locked="0"/>
    </xf>
    <xf numFmtId="49" fontId="5" fillId="0" borderId="0" xfId="0" applyNumberFormat="1" applyFont="1" applyFill="1" applyProtection="1">
      <protection locked="0"/>
    </xf>
    <xf numFmtId="1" fontId="15" fillId="0" borderId="0" xfId="0" applyNumberFormat="1" applyFont="1" applyFill="1" applyAlignment="1" applyProtection="1">
      <alignment horizontal="center"/>
      <protection locked="0"/>
    </xf>
    <xf numFmtId="1" fontId="0" fillId="0" borderId="0" xfId="0" applyNumberFormat="1" applyFill="1" applyProtection="1">
      <protection locked="0"/>
    </xf>
    <xf numFmtId="49" fontId="0" fillId="0" borderId="0" xfId="0" applyNumberFormat="1" applyFill="1" applyAlignment="1" applyProtection="1">
      <alignment horizontal="center"/>
      <protection locked="0"/>
    </xf>
    <xf numFmtId="49" fontId="26" fillId="0" borderId="0" xfId="0" applyNumberFormat="1" applyFont="1" applyFill="1" applyAlignment="1" applyProtection="1">
      <alignment horizontal="center" vertical="center"/>
      <protection locked="0"/>
    </xf>
    <xf numFmtId="0" fontId="15" fillId="0" borderId="1" xfId="0" applyFont="1" applyFill="1" applyBorder="1" applyAlignment="1" applyProtection="1">
      <alignment horizontal="center" vertical="center" wrapText="1"/>
      <protection locked="0"/>
    </xf>
    <xf numFmtId="49" fontId="12" fillId="0" borderId="2" xfId="0" applyNumberFormat="1" applyFont="1" applyFill="1" applyBorder="1" applyAlignment="1" applyProtection="1">
      <alignment horizontal="center" wrapText="1"/>
      <protection locked="0"/>
    </xf>
    <xf numFmtId="49" fontId="12" fillId="0" borderId="2" xfId="0" applyNumberFormat="1" applyFont="1" applyFill="1" applyBorder="1" applyAlignment="1" applyProtection="1">
      <alignment wrapText="1"/>
      <protection locked="0"/>
    </xf>
    <xf numFmtId="10" fontId="15" fillId="0" borderId="1" xfId="3" applyNumberFormat="1" applyFont="1" applyFill="1" applyBorder="1" applyAlignment="1" applyProtection="1">
      <alignment horizontal="center"/>
    </xf>
    <xf numFmtId="165" fontId="0" fillId="0" borderId="1" xfId="1" applyNumberFormat="1" applyFont="1" applyFill="1" applyBorder="1" applyProtection="1">
      <protection locked="0"/>
    </xf>
    <xf numFmtId="49" fontId="12" fillId="0" borderId="1" xfId="0" applyNumberFormat="1" applyFont="1" applyFill="1" applyBorder="1" applyAlignment="1" applyProtection="1">
      <alignment horizontal="center" wrapText="1"/>
      <protection locked="0"/>
    </xf>
    <xf numFmtId="49" fontId="12" fillId="0" borderId="2" xfId="0" applyNumberFormat="1" applyFont="1" applyFill="1" applyBorder="1" applyAlignment="1" applyProtection="1">
      <alignment horizontal="left" wrapText="1"/>
      <protection locked="0"/>
    </xf>
    <xf numFmtId="165" fontId="15" fillId="0" borderId="15" xfId="1" applyNumberFormat="1" applyFont="1" applyFill="1" applyBorder="1" applyAlignment="1" applyProtection="1">
      <alignment horizontal="center"/>
    </xf>
    <xf numFmtId="0" fontId="15" fillId="0" borderId="1" xfId="0" applyFont="1" applyFill="1" applyBorder="1" applyAlignment="1" applyProtection="1">
      <alignment horizontal="center"/>
      <protection locked="0"/>
    </xf>
    <xf numFmtId="165" fontId="15" fillId="0" borderId="15" xfId="1" applyNumberFormat="1" applyFont="1" applyFill="1" applyBorder="1" applyAlignment="1" applyProtection="1">
      <alignment horizontal="center"/>
      <protection locked="0"/>
    </xf>
    <xf numFmtId="49" fontId="15" fillId="0" borderId="2" xfId="0" applyNumberFormat="1" applyFont="1" applyFill="1" applyBorder="1" applyProtection="1">
      <protection locked="0"/>
    </xf>
    <xf numFmtId="49" fontId="15" fillId="0" borderId="2" xfId="0" applyNumberFormat="1" applyFont="1" applyFill="1" applyBorder="1" applyAlignment="1" applyProtection="1">
      <alignment wrapText="1"/>
      <protection locked="0"/>
    </xf>
    <xf numFmtId="49" fontId="12" fillId="0" borderId="1" xfId="0" applyNumberFormat="1" applyFont="1" applyFill="1" applyBorder="1" applyAlignment="1" applyProtection="1">
      <alignment horizontal="center"/>
      <protection locked="0"/>
    </xf>
    <xf numFmtId="49" fontId="12" fillId="0" borderId="1" xfId="0" applyNumberFormat="1" applyFont="1" applyFill="1" applyBorder="1" applyProtection="1">
      <protection locked="0"/>
    </xf>
    <xf numFmtId="165" fontId="15" fillId="0" borderId="15" xfId="1" applyNumberFormat="1" applyFont="1" applyFill="1" applyBorder="1" applyAlignment="1" applyProtection="1">
      <alignment wrapText="1"/>
      <protection locked="0"/>
    </xf>
    <xf numFmtId="49" fontId="30" fillId="0" borderId="0" xfId="0" applyNumberFormat="1" applyFont="1" applyFill="1" applyAlignment="1">
      <alignment wrapText="1"/>
    </xf>
    <xf numFmtId="49" fontId="29" fillId="0" borderId="0" xfId="0" applyNumberFormat="1" applyFont="1" applyFill="1"/>
    <xf numFmtId="49" fontId="29" fillId="0" borderId="0" xfId="0" applyNumberFormat="1" applyFont="1" applyFill="1" applyProtection="1">
      <protection locked="0"/>
    </xf>
    <xf numFmtId="49" fontId="14" fillId="0" borderId="0" xfId="0" applyNumberFormat="1" applyFont="1" applyFill="1" applyAlignment="1">
      <alignment wrapText="1"/>
    </xf>
    <xf numFmtId="49" fontId="0" fillId="0" borderId="0" xfId="0" applyNumberFormat="1" applyFill="1" applyAlignment="1">
      <alignment horizontal="center"/>
    </xf>
    <xf numFmtId="49" fontId="14" fillId="0" borderId="0" xfId="0" applyNumberFormat="1" applyFont="1" applyFill="1"/>
    <xf numFmtId="49" fontId="0" fillId="0" borderId="0" xfId="0" applyNumberFormat="1" applyFill="1"/>
    <xf numFmtId="49" fontId="28" fillId="0" borderId="0" xfId="0" applyNumberFormat="1" applyFont="1" applyFill="1"/>
    <xf numFmtId="49" fontId="6" fillId="0" borderId="0" xfId="0" applyNumberFormat="1" applyFont="1" applyFill="1" applyAlignment="1">
      <alignment wrapText="1"/>
    </xf>
    <xf numFmtId="165" fontId="6" fillId="0" borderId="0" xfId="1" applyNumberFormat="1" applyFont="1" applyFill="1" applyBorder="1" applyAlignment="1">
      <alignment wrapText="1"/>
    </xf>
    <xf numFmtId="49" fontId="9" fillId="0" borderId="2" xfId="0" applyNumberFormat="1" applyFont="1" applyFill="1" applyBorder="1" applyAlignment="1" applyProtection="1">
      <alignment horizontal="left" wrapText="1"/>
      <protection locked="0"/>
    </xf>
    <xf numFmtId="49" fontId="6" fillId="0" borderId="1" xfId="0" applyNumberFormat="1" applyFont="1" applyFill="1" applyBorder="1" applyAlignment="1" applyProtection="1">
      <alignment wrapText="1"/>
      <protection locked="0"/>
    </xf>
    <xf numFmtId="165" fontId="6" fillId="0" borderId="1" xfId="1" applyNumberFormat="1" applyFont="1" applyFill="1" applyBorder="1" applyAlignment="1" applyProtection="1">
      <alignment wrapText="1"/>
      <protection locked="0"/>
    </xf>
    <xf numFmtId="165" fontId="22" fillId="0" borderId="0" xfId="1" applyNumberFormat="1" applyFont="1" applyFill="1"/>
    <xf numFmtId="49" fontId="9" fillId="0" borderId="1" xfId="0" applyNumberFormat="1" applyFont="1" applyFill="1" applyBorder="1" applyAlignment="1">
      <alignment horizontal="center" wrapText="1"/>
    </xf>
    <xf numFmtId="0" fontId="12" fillId="0" borderId="1" xfId="0" applyFont="1" applyFill="1" applyBorder="1" applyAlignment="1">
      <alignment horizontal="center" wrapText="1"/>
    </xf>
    <xf numFmtId="49" fontId="10" fillId="0" borderId="1" xfId="0" applyNumberFormat="1" applyFont="1" applyFill="1" applyBorder="1" applyAlignment="1">
      <alignment horizontal="center"/>
    </xf>
    <xf numFmtId="49" fontId="10" fillId="0" borderId="1" xfId="0" applyNumberFormat="1" applyFont="1" applyFill="1" applyBorder="1" applyAlignment="1">
      <alignment horizontal="justify"/>
    </xf>
    <xf numFmtId="165" fontId="6" fillId="0" borderId="1" xfId="1" applyNumberFormat="1" applyFont="1" applyFill="1" applyBorder="1"/>
    <xf numFmtId="49" fontId="6" fillId="0" borderId="1" xfId="0" applyNumberFormat="1" applyFont="1" applyFill="1" applyBorder="1" applyAlignment="1">
      <alignment horizontal="center"/>
    </xf>
    <xf numFmtId="49" fontId="6" fillId="0" borderId="1" xfId="0" applyNumberFormat="1" applyFont="1" applyFill="1" applyBorder="1" applyAlignment="1">
      <alignment horizontal="justify"/>
    </xf>
    <xf numFmtId="165" fontId="6" fillId="0" borderId="0" xfId="1" applyNumberFormat="1" applyFont="1" applyFill="1"/>
    <xf numFmtId="165" fontId="6" fillId="0" borderId="15" xfId="1" applyNumberFormat="1" applyFont="1" applyFill="1" applyBorder="1" applyAlignment="1" applyProtection="1">
      <alignment horizontal="center"/>
      <protection locked="0"/>
    </xf>
    <xf numFmtId="165" fontId="25" fillId="0" borderId="0" xfId="1" applyNumberFormat="1" applyFont="1" applyFill="1"/>
    <xf numFmtId="165" fontId="23" fillId="0" borderId="0" xfId="1" applyNumberFormat="1" applyFont="1" applyFill="1"/>
    <xf numFmtId="165" fontId="20" fillId="0" borderId="0" xfId="1" applyNumberFormat="1" applyFont="1" applyFill="1"/>
    <xf numFmtId="165" fontId="18" fillId="0" borderId="0" xfId="1" applyNumberFormat="1" applyFont="1" applyFill="1"/>
    <xf numFmtId="165" fontId="21" fillId="0" borderId="0" xfId="1" applyNumberFormat="1" applyFont="1" applyFill="1"/>
    <xf numFmtId="49" fontId="5" fillId="0" borderId="0" xfId="0" applyNumberFormat="1" applyFont="1" applyFill="1"/>
    <xf numFmtId="1" fontId="15" fillId="0" borderId="0" xfId="0" applyNumberFormat="1" applyFont="1" applyFill="1" applyAlignment="1">
      <alignment horizontal="center"/>
    </xf>
    <xf numFmtId="1" fontId="0" fillId="0" borderId="0" xfId="0" applyNumberFormat="1" applyFill="1"/>
    <xf numFmtId="49" fontId="9" fillId="0" borderId="1" xfId="0" applyNumberFormat="1"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49" fontId="12" fillId="0" borderId="2" xfId="0" applyNumberFormat="1" applyFont="1" applyFill="1" applyBorder="1" applyAlignment="1">
      <alignment horizontal="center" wrapText="1"/>
    </xf>
    <xf numFmtId="49" fontId="12" fillId="0" borderId="2" xfId="0" applyNumberFormat="1" applyFont="1" applyFill="1" applyBorder="1" applyAlignment="1">
      <alignment wrapText="1"/>
    </xf>
    <xf numFmtId="10" fontId="15" fillId="0" borderId="1" xfId="3" applyNumberFormat="1" applyFont="1" applyFill="1" applyBorder="1" applyAlignment="1" applyProtection="1">
      <alignment horizontal="center"/>
      <protection locked="0"/>
    </xf>
    <xf numFmtId="49" fontId="12" fillId="0" borderId="1" xfId="0" applyNumberFormat="1" applyFont="1" applyFill="1" applyBorder="1" applyAlignment="1">
      <alignment horizontal="center" wrapText="1"/>
    </xf>
    <xf numFmtId="49" fontId="12" fillId="0" borderId="2" xfId="0" applyNumberFormat="1" applyFont="1" applyFill="1" applyBorder="1" applyAlignment="1">
      <alignment horizontal="left" wrapText="1"/>
    </xf>
    <xf numFmtId="49" fontId="15" fillId="0" borderId="1" xfId="0" applyNumberFormat="1" applyFont="1" applyFill="1" applyBorder="1" applyAlignment="1">
      <alignment horizontal="center"/>
    </xf>
    <xf numFmtId="165" fontId="34" fillId="0" borderId="15" xfId="1" applyNumberFormat="1" applyFont="1" applyFill="1" applyBorder="1" applyAlignment="1" applyProtection="1">
      <alignment horizontal="center"/>
      <protection locked="0"/>
    </xf>
    <xf numFmtId="49" fontId="12" fillId="0" borderId="1" xfId="0" applyNumberFormat="1" applyFont="1" applyFill="1" applyBorder="1" applyAlignment="1">
      <alignment horizontal="center"/>
    </xf>
    <xf numFmtId="49" fontId="15" fillId="0" borderId="1" xfId="0" applyNumberFormat="1" applyFont="1" applyFill="1" applyBorder="1" applyAlignment="1" applyProtection="1">
      <alignment horizontal="center"/>
      <protection locked="0"/>
    </xf>
    <xf numFmtId="49" fontId="22" fillId="0" borderId="0" xfId="0" applyNumberFormat="1" applyFont="1" applyFill="1"/>
    <xf numFmtId="49" fontId="10" fillId="0" borderId="1" xfId="0" applyNumberFormat="1" applyFont="1" applyFill="1" applyBorder="1" applyAlignment="1">
      <alignment horizontal="center" wrapText="1"/>
    </xf>
    <xf numFmtId="49" fontId="17" fillId="0" borderId="0" xfId="0" applyNumberFormat="1" applyFont="1" applyFill="1"/>
    <xf numFmtId="49" fontId="6" fillId="0" borderId="0" xfId="0" applyNumberFormat="1" applyFont="1" applyFill="1"/>
    <xf numFmtId="49" fontId="25" fillId="0" borderId="0" xfId="0" applyNumberFormat="1" applyFont="1" applyFill="1"/>
    <xf numFmtId="49" fontId="19" fillId="0" borderId="0" xfId="0" applyNumberFormat="1" applyFont="1" applyFill="1"/>
    <xf numFmtId="49" fontId="23" fillId="0" borderId="0" xfId="0" applyNumberFormat="1" applyFont="1" applyFill="1"/>
    <xf numFmtId="165" fontId="24" fillId="0" borderId="1" xfId="1" applyNumberFormat="1" applyFont="1" applyFill="1" applyBorder="1" applyAlignment="1" applyProtection="1">
      <alignment horizontal="center"/>
      <protection locked="0"/>
    </xf>
    <xf numFmtId="49" fontId="19" fillId="0" borderId="1" xfId="0" applyNumberFormat="1" applyFont="1" applyFill="1" applyBorder="1" applyAlignment="1">
      <alignment horizontal="center"/>
    </xf>
    <xf numFmtId="49" fontId="19" fillId="0" borderId="1" xfId="0" applyNumberFormat="1" applyFont="1" applyFill="1" applyBorder="1" applyAlignment="1">
      <alignment horizontal="justify"/>
    </xf>
    <xf numFmtId="49" fontId="23" fillId="0" borderId="1" xfId="0" applyNumberFormat="1" applyFont="1" applyFill="1" applyBorder="1" applyAlignment="1">
      <alignment horizontal="center"/>
    </xf>
    <xf numFmtId="49" fontId="23" fillId="0" borderId="1" xfId="0" applyNumberFormat="1" applyFont="1" applyFill="1" applyBorder="1" applyAlignment="1">
      <alignment horizontal="justify"/>
    </xf>
    <xf numFmtId="165" fontId="32" fillId="0" borderId="1" xfId="1" applyNumberFormat="1" applyFont="1" applyFill="1" applyBorder="1" applyAlignment="1" applyProtection="1">
      <alignment horizontal="center"/>
      <protection locked="0"/>
    </xf>
    <xf numFmtId="49" fontId="30" fillId="0" borderId="6" xfId="0" applyNumberFormat="1" applyFont="1" applyFill="1" applyBorder="1" applyAlignment="1">
      <alignment wrapText="1"/>
    </xf>
    <xf numFmtId="165" fontId="0" fillId="0" borderId="0" xfId="1" applyNumberFormat="1" applyFont="1" applyFill="1" applyBorder="1" applyProtection="1">
      <protection locked="0"/>
    </xf>
    <xf numFmtId="49" fontId="29" fillId="0" borderId="7" xfId="0" applyNumberFormat="1" applyFont="1" applyFill="1" applyBorder="1"/>
    <xf numFmtId="49" fontId="0" fillId="0" borderId="0" xfId="0" applyNumberFormat="1" applyFill="1" applyAlignment="1">
      <alignment horizontal="center" vertical="center"/>
    </xf>
    <xf numFmtId="49" fontId="12" fillId="0" borderId="1" xfId="0" applyNumberFormat="1" applyFont="1" applyFill="1" applyBorder="1" applyAlignment="1">
      <alignment wrapText="1"/>
    </xf>
    <xf numFmtId="3" fontId="15" fillId="0" borderId="1" xfId="0" applyNumberFormat="1" applyFont="1" applyFill="1" applyBorder="1" applyAlignment="1" applyProtection="1">
      <alignment horizontal="center"/>
      <protection locked="0"/>
    </xf>
    <xf numFmtId="3" fontId="0" fillId="0" borderId="0" xfId="0" applyNumberFormat="1" applyFill="1" applyAlignment="1">
      <alignment horizontal="center"/>
    </xf>
    <xf numFmtId="0" fontId="12" fillId="0" borderId="2" xfId="0" applyFont="1" applyFill="1" applyBorder="1" applyAlignment="1">
      <alignment wrapText="1"/>
    </xf>
    <xf numFmtId="10" fontId="15" fillId="0" borderId="1" xfId="3" applyNumberFormat="1" applyFont="1" applyFill="1" applyBorder="1" applyAlignment="1" applyProtection="1">
      <alignment horizontal="center" wrapText="1"/>
      <protection locked="0"/>
    </xf>
    <xf numFmtId="164" fontId="0" fillId="0" borderId="0" xfId="12" applyFont="1" applyFill="1" applyBorder="1" applyAlignment="1" applyProtection="1">
      <alignment horizontal="left" vertical="top" wrapText="1"/>
      <protection locked="0"/>
    </xf>
    <xf numFmtId="0" fontId="4" fillId="0" borderId="0" xfId="11" applyFill="1" applyProtection="1">
      <protection locked="0"/>
    </xf>
    <xf numFmtId="0" fontId="4" fillId="0" borderId="0" xfId="11" applyFill="1"/>
    <xf numFmtId="0" fontId="4" fillId="0" borderId="0" xfId="11" applyFill="1" applyAlignment="1" applyProtection="1">
      <alignment wrapText="1"/>
      <protection locked="0"/>
    </xf>
    <xf numFmtId="49" fontId="27" fillId="0" borderId="0" xfId="11" applyNumberFormat="1" applyFont="1" applyFill="1" applyAlignment="1" applyProtection="1">
      <alignment horizontal="right" wrapText="1"/>
      <protection locked="0"/>
    </xf>
    <xf numFmtId="0" fontId="9" fillId="0" borderId="0" xfId="11" applyFont="1" applyFill="1" applyAlignment="1" applyProtection="1">
      <alignment horizontal="center" vertical="center" wrapText="1"/>
      <protection locked="0"/>
    </xf>
    <xf numFmtId="0" fontId="15" fillId="0" borderId="1" xfId="11" applyFont="1" applyFill="1" applyBorder="1" applyAlignment="1" applyProtection="1">
      <alignment horizontal="center"/>
      <protection locked="0"/>
    </xf>
    <xf numFmtId="0" fontId="15" fillId="0" borderId="0" xfId="11" applyFont="1" applyFill="1" applyAlignment="1" applyProtection="1">
      <alignment horizontal="center"/>
      <protection locked="0"/>
    </xf>
    <xf numFmtId="0" fontId="12" fillId="0" borderId="1" xfId="11" applyFont="1" applyFill="1" applyBorder="1" applyProtection="1">
      <protection locked="0"/>
    </xf>
    <xf numFmtId="165" fontId="15" fillId="0" borderId="1" xfId="12" applyNumberFormat="1" applyFont="1" applyFill="1" applyBorder="1" applyAlignment="1" applyProtection="1">
      <alignment wrapText="1"/>
    </xf>
    <xf numFmtId="165" fontId="4" fillId="0" borderId="1" xfId="11" applyNumberFormat="1" applyFill="1" applyBorder="1" applyProtection="1"/>
    <xf numFmtId="0" fontId="12" fillId="0" borderId="1" xfId="11" applyFont="1" applyFill="1" applyBorder="1" applyAlignment="1" applyProtection="1">
      <alignment horizontal="center"/>
      <protection locked="0"/>
    </xf>
    <xf numFmtId="165" fontId="15" fillId="0" borderId="1" xfId="12" applyNumberFormat="1" applyFont="1" applyFill="1" applyBorder="1" applyAlignment="1" applyProtection="1">
      <alignment wrapText="1"/>
      <protection locked="0"/>
    </xf>
    <xf numFmtId="0" fontId="26" fillId="0" borderId="1" xfId="11" applyFont="1" applyFill="1" applyBorder="1" applyAlignment="1" applyProtection="1">
      <alignment horizontal="left"/>
      <protection locked="0"/>
    </xf>
    <xf numFmtId="0" fontId="35" fillId="0" borderId="1" xfId="11" applyFont="1" applyFill="1" applyBorder="1" applyAlignment="1" applyProtection="1">
      <alignment horizontal="left"/>
      <protection locked="0"/>
    </xf>
    <xf numFmtId="49" fontId="12" fillId="0" borderId="6" xfId="11" applyNumberFormat="1" applyFont="1" applyFill="1" applyBorder="1" applyAlignment="1" applyProtection="1">
      <alignment horizontal="center"/>
      <protection locked="0"/>
    </xf>
    <xf numFmtId="165" fontId="14" fillId="0" borderId="6" xfId="12" applyNumberFormat="1" applyFont="1" applyFill="1" applyBorder="1" applyAlignment="1" applyProtection="1">
      <alignment wrapText="1"/>
      <protection locked="0"/>
    </xf>
    <xf numFmtId="165" fontId="13" fillId="0" borderId="0" xfId="12" applyNumberFormat="1" applyFont="1" applyFill="1" applyBorder="1" applyAlignment="1" applyProtection="1">
      <alignment horizontal="center" wrapText="1"/>
      <protection locked="0"/>
    </xf>
    <xf numFmtId="165" fontId="14" fillId="0" borderId="0" xfId="12" applyNumberFormat="1" applyFont="1" applyFill="1" applyBorder="1" applyAlignment="1" applyProtection="1">
      <alignment horizontal="center"/>
      <protection locked="0"/>
    </xf>
    <xf numFmtId="49" fontId="14" fillId="0" borderId="0" xfId="11" applyNumberFormat="1" applyFont="1" applyFill="1" applyProtection="1">
      <protection locked="0"/>
    </xf>
    <xf numFmtId="49" fontId="14" fillId="0" borderId="0" xfId="11" applyNumberFormat="1" applyFont="1" applyFill="1" applyAlignment="1" applyProtection="1">
      <alignment wrapText="1"/>
      <protection locked="0"/>
    </xf>
    <xf numFmtId="165" fontId="13" fillId="0" borderId="0" xfId="12" applyNumberFormat="1" applyFont="1" applyFill="1" applyAlignment="1" applyProtection="1">
      <protection locked="0"/>
    </xf>
    <xf numFmtId="49" fontId="4" fillId="0" borderId="0" xfId="11" applyNumberFormat="1" applyFill="1"/>
    <xf numFmtId="165" fontId="13" fillId="0" borderId="0" xfId="12" applyNumberFormat="1" applyFont="1" applyFill="1"/>
    <xf numFmtId="49" fontId="14" fillId="0" borderId="0" xfId="11" applyNumberFormat="1" applyFont="1" applyFill="1"/>
    <xf numFmtId="165" fontId="13" fillId="0" borderId="0" xfId="12" applyNumberFormat="1" applyFont="1" applyFill="1" applyAlignment="1"/>
    <xf numFmtId="0" fontId="4" fillId="0" borderId="0" xfId="11" applyFill="1" applyAlignment="1">
      <alignment wrapText="1"/>
    </xf>
    <xf numFmtId="165" fontId="4" fillId="0" borderId="1" xfId="1" applyNumberFormat="1" applyFont="1" applyFill="1" applyBorder="1" applyProtection="1">
      <protection locked="0"/>
    </xf>
    <xf numFmtId="165" fontId="5" fillId="0" borderId="1" xfId="1" applyNumberFormat="1" applyFont="1" applyFill="1" applyBorder="1" applyProtection="1">
      <protection locked="0"/>
    </xf>
    <xf numFmtId="3" fontId="6" fillId="0" borderId="0" xfId="0" applyNumberFormat="1" applyFont="1" applyFill="1" applyAlignment="1">
      <alignment wrapText="1"/>
    </xf>
    <xf numFmtId="3" fontId="6" fillId="0" borderId="0" xfId="0" applyNumberFormat="1" applyFont="1" applyFill="1" applyAlignment="1">
      <alignment horizontal="center" wrapText="1"/>
    </xf>
    <xf numFmtId="49" fontId="15" fillId="0" borderId="1" xfId="0" applyNumberFormat="1" applyFont="1" applyFill="1" applyBorder="1" applyAlignment="1">
      <alignment horizontal="center" wrapText="1"/>
    </xf>
    <xf numFmtId="49" fontId="15" fillId="0" borderId="2" xfId="0" applyNumberFormat="1" applyFont="1" applyFill="1" applyBorder="1" applyAlignment="1">
      <alignment horizontal="left" wrapText="1"/>
    </xf>
    <xf numFmtId="165" fontId="34" fillId="0" borderId="15" xfId="1" applyNumberFormat="1" applyFont="1" applyFill="1" applyBorder="1" applyAlignment="1" applyProtection="1">
      <alignment horizontal="center"/>
    </xf>
    <xf numFmtId="49" fontId="0" fillId="2" borderId="0" xfId="0" applyNumberFormat="1" applyFont="1" applyFill="1"/>
    <xf numFmtId="3" fontId="0" fillId="0" borderId="0" xfId="0" applyNumberFormat="1" applyFill="1" applyProtection="1">
      <protection locked="0"/>
    </xf>
    <xf numFmtId="3" fontId="0" fillId="0" borderId="0" xfId="0" applyNumberFormat="1" applyFill="1" applyAlignment="1" applyProtection="1">
      <alignment horizontal="center"/>
      <protection locked="0"/>
    </xf>
    <xf numFmtId="3" fontId="14" fillId="0" borderId="0" xfId="0" applyNumberFormat="1" applyFont="1" applyFill="1"/>
    <xf numFmtId="3" fontId="0" fillId="0" borderId="0" xfId="1" applyNumberFormat="1" applyFont="1" applyFill="1" applyBorder="1" applyProtection="1">
      <protection locked="0"/>
    </xf>
    <xf numFmtId="0" fontId="16" fillId="5" borderId="1" xfId="0" applyFont="1" applyFill="1" applyBorder="1" applyAlignment="1">
      <alignment horizontal="center" wrapText="1"/>
    </xf>
    <xf numFmtId="0" fontId="16" fillId="3" borderId="1" xfId="0" applyFont="1" applyFill="1" applyBorder="1" applyAlignment="1">
      <alignment horizontal="left" vertical="center" wrapText="1"/>
    </xf>
    <xf numFmtId="0" fontId="0" fillId="0" borderId="6" xfId="0" applyBorder="1" applyAlignment="1">
      <alignment horizontal="left" wrapText="1"/>
    </xf>
    <xf numFmtId="0" fontId="5" fillId="3" borderId="1" xfId="0" applyFont="1" applyFill="1" applyBorder="1" applyAlignment="1">
      <alignment horizontal="center" vertical="center"/>
    </xf>
    <xf numFmtId="0" fontId="5" fillId="3" borderId="1" xfId="0" applyFont="1" applyFill="1" applyBorder="1" applyAlignment="1">
      <alignment horizontal="center" wrapText="1"/>
    </xf>
    <xf numFmtId="49" fontId="9" fillId="0" borderId="14" xfId="0" applyNumberFormat="1" applyFont="1" applyFill="1" applyBorder="1" applyAlignment="1" applyProtection="1">
      <alignment horizontal="center" vertical="center" wrapText="1"/>
      <protection locked="0"/>
    </xf>
    <xf numFmtId="49" fontId="9" fillId="0" borderId="16" xfId="0" applyNumberFormat="1" applyFont="1" applyFill="1" applyBorder="1" applyAlignment="1" applyProtection="1">
      <alignment horizontal="center" vertical="center" wrapText="1"/>
      <protection locked="0"/>
    </xf>
    <xf numFmtId="1" fontId="9" fillId="0" borderId="12" xfId="0" applyNumberFormat="1" applyFont="1" applyFill="1" applyBorder="1" applyAlignment="1" applyProtection="1">
      <alignment horizontal="center" vertical="center" wrapText="1"/>
      <protection locked="0"/>
    </xf>
    <xf numFmtId="1" fontId="9" fillId="0" borderId="13" xfId="0" applyNumberFormat="1" applyFont="1" applyFill="1" applyBorder="1" applyAlignment="1" applyProtection="1">
      <alignment horizontal="center" vertical="center" wrapText="1"/>
      <protection locked="0"/>
    </xf>
    <xf numFmtId="1" fontId="9" fillId="0" borderId="9" xfId="0" applyNumberFormat="1" applyFont="1" applyFill="1" applyBorder="1" applyAlignment="1" applyProtection="1">
      <alignment horizontal="center" vertical="center" wrapText="1"/>
      <protection locked="0"/>
    </xf>
    <xf numFmtId="49" fontId="9" fillId="0" borderId="1" xfId="0" applyNumberFormat="1" applyFont="1" applyFill="1" applyBorder="1" applyAlignment="1" applyProtection="1">
      <alignment horizontal="center" vertical="center" wrapText="1"/>
      <protection locked="0"/>
    </xf>
    <xf numFmtId="49" fontId="9" fillId="0" borderId="3" xfId="0" applyNumberFormat="1" applyFont="1" applyFill="1" applyBorder="1" applyAlignment="1" applyProtection="1">
      <alignment horizontal="center" vertical="center" wrapText="1"/>
      <protection locked="0"/>
    </xf>
    <xf numFmtId="49" fontId="9" fillId="0" borderId="5" xfId="0" applyNumberFormat="1" applyFont="1" applyFill="1" applyBorder="1" applyAlignment="1" applyProtection="1">
      <alignment horizontal="center" vertical="center" wrapText="1"/>
      <protection locked="0"/>
    </xf>
    <xf numFmtId="49" fontId="9" fillId="0" borderId="4" xfId="0" applyNumberFormat="1" applyFont="1" applyFill="1" applyBorder="1" applyAlignment="1" applyProtection="1">
      <alignment horizontal="center" vertical="center" wrapText="1"/>
      <protection locked="0"/>
    </xf>
    <xf numFmtId="49" fontId="9" fillId="0" borderId="12" xfId="0" applyNumberFormat="1" applyFont="1" applyFill="1" applyBorder="1" applyAlignment="1" applyProtection="1">
      <alignment horizontal="center" vertical="center" wrapText="1"/>
      <protection locked="0"/>
    </xf>
    <xf numFmtId="49" fontId="9" fillId="0" borderId="13" xfId="0" applyNumberFormat="1" applyFont="1" applyFill="1" applyBorder="1" applyAlignment="1" applyProtection="1">
      <alignment horizontal="center" vertical="center" wrapText="1"/>
      <protection locked="0"/>
    </xf>
    <xf numFmtId="49" fontId="9" fillId="0" borderId="9" xfId="0" applyNumberFormat="1" applyFont="1" applyFill="1" applyBorder="1" applyAlignment="1" applyProtection="1">
      <alignment horizontal="center" vertical="center" wrapText="1"/>
      <protection locked="0"/>
    </xf>
    <xf numFmtId="49" fontId="9" fillId="0" borderId="2" xfId="0" applyNumberFormat="1" applyFont="1" applyFill="1" applyBorder="1" applyAlignment="1" applyProtection="1">
      <alignment horizontal="center" vertical="center" wrapText="1"/>
      <protection locked="0"/>
    </xf>
    <xf numFmtId="49" fontId="9" fillId="0" borderId="11" xfId="0" applyNumberFormat="1" applyFont="1" applyFill="1" applyBorder="1" applyAlignment="1" applyProtection="1">
      <alignment horizontal="center" vertical="center" wrapText="1"/>
      <protection locked="0"/>
    </xf>
    <xf numFmtId="49" fontId="9" fillId="0" borderId="8" xfId="0" applyNumberFormat="1" applyFont="1" applyFill="1" applyBorder="1" applyAlignment="1" applyProtection="1">
      <alignment horizontal="center" vertical="center" wrapText="1"/>
      <protection locked="0"/>
    </xf>
    <xf numFmtId="49" fontId="9" fillId="0" borderId="6" xfId="0" applyNumberFormat="1" applyFont="1" applyFill="1" applyBorder="1" applyAlignment="1" applyProtection="1">
      <alignment horizontal="center" vertical="center" wrapText="1"/>
      <protection locked="0"/>
    </xf>
    <xf numFmtId="165" fontId="13" fillId="0" borderId="0" xfId="1" applyNumberFormat="1" applyFont="1" applyFill="1" applyAlignment="1" applyProtection="1">
      <alignment horizontal="center" wrapText="1"/>
    </xf>
    <xf numFmtId="49" fontId="13" fillId="0" borderId="0" xfId="0" applyNumberFormat="1" applyFont="1" applyFill="1" applyAlignment="1">
      <alignment horizontal="center" wrapText="1"/>
    </xf>
    <xf numFmtId="49" fontId="14" fillId="0" borderId="0" xfId="0" applyNumberFormat="1" applyFont="1" applyFill="1" applyAlignment="1">
      <alignment horizontal="center" wrapText="1"/>
    </xf>
    <xf numFmtId="0" fontId="15" fillId="0" borderId="2" xfId="0" applyFont="1" applyFill="1" applyBorder="1" applyAlignment="1" applyProtection="1">
      <alignment horizontal="center" vertical="center" wrapText="1"/>
      <protection locked="0"/>
    </xf>
    <xf numFmtId="0" fontId="15" fillId="0" borderId="10" xfId="0" applyFont="1" applyFill="1" applyBorder="1" applyAlignment="1" applyProtection="1">
      <alignment horizontal="center" vertical="center" wrapText="1"/>
      <protection locked="0"/>
    </xf>
    <xf numFmtId="14" fontId="30" fillId="0" borderId="0" xfId="1" applyNumberFormat="1" applyFont="1" applyFill="1" applyBorder="1" applyAlignment="1" applyProtection="1">
      <alignment horizontal="center" wrapText="1"/>
    </xf>
    <xf numFmtId="164" fontId="30" fillId="0" borderId="0" xfId="1" applyFont="1" applyFill="1" applyBorder="1" applyAlignment="1" applyProtection="1">
      <alignment horizontal="center" wrapText="1"/>
    </xf>
    <xf numFmtId="14" fontId="30" fillId="0" borderId="0" xfId="1" applyNumberFormat="1" applyFont="1" applyFill="1" applyBorder="1" applyAlignment="1" applyProtection="1">
      <alignment horizontal="center" vertical="center" wrapText="1"/>
    </xf>
    <xf numFmtId="164" fontId="30" fillId="0" borderId="0" xfId="1" applyFont="1" applyFill="1" applyBorder="1" applyAlignment="1" applyProtection="1">
      <alignment horizontal="center" vertical="center" wrapText="1"/>
    </xf>
    <xf numFmtId="0" fontId="13" fillId="0" borderId="0" xfId="0" applyFont="1" applyFill="1" applyAlignment="1">
      <alignment horizontal="center" wrapText="1"/>
    </xf>
    <xf numFmtId="164" fontId="13" fillId="0" borderId="0" xfId="1" applyFont="1" applyFill="1" applyAlignment="1" applyProtection="1">
      <alignment horizontal="center" wrapText="1"/>
    </xf>
    <xf numFmtId="49" fontId="13" fillId="0" borderId="0" xfId="0" applyNumberFormat="1" applyFont="1" applyFill="1" applyAlignment="1" applyProtection="1">
      <alignment horizontal="center" vertical="top" wrapText="1"/>
      <protection locked="0"/>
    </xf>
    <xf numFmtId="164" fontId="0" fillId="0" borderId="0" xfId="1" applyFont="1" applyFill="1" applyBorder="1" applyAlignment="1" applyProtection="1">
      <alignment horizontal="left" vertical="top" wrapText="1"/>
      <protection locked="0"/>
    </xf>
    <xf numFmtId="49" fontId="29" fillId="0" borderId="7" xfId="0" applyNumberFormat="1" applyFont="1" applyFill="1" applyBorder="1" applyAlignment="1" applyProtection="1">
      <alignment horizontal="right"/>
      <protection locked="0"/>
    </xf>
    <xf numFmtId="49" fontId="0" fillId="0" borderId="0" xfId="0" applyNumberFormat="1" applyFill="1" applyAlignment="1" applyProtection="1">
      <alignment horizontal="left" vertical="top" wrapText="1"/>
      <protection locked="0"/>
    </xf>
    <xf numFmtId="49" fontId="31" fillId="0" borderId="1" xfId="0" applyNumberFormat="1" applyFont="1" applyFill="1" applyBorder="1" applyAlignment="1" applyProtection="1">
      <alignment horizontal="center" vertical="center" wrapText="1"/>
      <protection locked="0"/>
    </xf>
    <xf numFmtId="0" fontId="9" fillId="0" borderId="3" xfId="0" applyFont="1" applyFill="1" applyBorder="1" applyAlignment="1" applyProtection="1">
      <alignment horizontal="center" vertical="center" wrapText="1"/>
      <protection locked="0"/>
    </xf>
    <xf numFmtId="0" fontId="9" fillId="0" borderId="5" xfId="0" applyFont="1" applyFill="1" applyBorder="1" applyAlignment="1" applyProtection="1">
      <alignment horizontal="center" vertical="center" wrapText="1"/>
      <protection locked="0"/>
    </xf>
    <xf numFmtId="0" fontId="9" fillId="0" borderId="4" xfId="0" applyFont="1" applyFill="1" applyBorder="1" applyAlignment="1" applyProtection="1">
      <alignment horizontal="center" vertical="center" wrapText="1"/>
      <protection locked="0"/>
    </xf>
    <xf numFmtId="0" fontId="26" fillId="0" borderId="1" xfId="0" applyFont="1" applyFill="1" applyBorder="1" applyAlignment="1">
      <alignment horizontal="left" vertical="center"/>
    </xf>
    <xf numFmtId="0" fontId="9" fillId="0" borderId="1" xfId="0" applyFont="1" applyFill="1" applyBorder="1" applyAlignment="1">
      <alignment horizontal="left" vertical="center"/>
    </xf>
    <xf numFmtId="49" fontId="0" fillId="0" borderId="7" xfId="0" applyNumberFormat="1" applyFill="1" applyBorder="1" applyAlignment="1" applyProtection="1">
      <alignment horizontal="center"/>
      <protection locked="0"/>
    </xf>
    <xf numFmtId="0" fontId="26" fillId="0" borderId="1" xfId="0" applyFont="1" applyFill="1" applyBorder="1" applyAlignment="1">
      <alignment horizontal="left" vertical="center" wrapText="1"/>
    </xf>
    <xf numFmtId="0" fontId="26" fillId="0" borderId="1" xfId="0" applyFont="1" applyFill="1" applyBorder="1" applyAlignment="1">
      <alignment horizontal="left"/>
    </xf>
    <xf numFmtId="49" fontId="16" fillId="0" borderId="7" xfId="0" applyNumberFormat="1" applyFont="1" applyFill="1" applyBorder="1" applyAlignment="1">
      <alignment horizontal="center" vertical="center" wrapText="1"/>
    </xf>
    <xf numFmtId="49" fontId="16" fillId="0" borderId="7" xfId="0" applyNumberFormat="1" applyFont="1" applyFill="1" applyBorder="1" applyAlignment="1">
      <alignment horizontal="center" vertical="center"/>
    </xf>
    <xf numFmtId="0" fontId="6" fillId="0" borderId="6" xfId="0" applyFont="1" applyFill="1" applyBorder="1" applyAlignment="1">
      <alignment horizontal="justify" vertical="center" wrapText="1"/>
    </xf>
    <xf numFmtId="49" fontId="9" fillId="0" borderId="14" xfId="0" applyNumberFormat="1" applyFont="1" applyFill="1" applyBorder="1" applyAlignment="1">
      <alignment horizontal="center" vertical="center" wrapText="1"/>
    </xf>
    <xf numFmtId="49" fontId="9" fillId="0" borderId="12" xfId="0" applyNumberFormat="1" applyFont="1" applyFill="1" applyBorder="1" applyAlignment="1">
      <alignment horizontal="center" vertical="center" wrapText="1"/>
    </xf>
    <xf numFmtId="49" fontId="9" fillId="0" borderId="8" xfId="0" applyNumberFormat="1" applyFont="1" applyFill="1" applyBorder="1" applyAlignment="1">
      <alignment horizontal="center" vertical="center" wrapText="1"/>
    </xf>
    <xf numFmtId="49" fontId="9" fillId="0" borderId="9" xfId="0" applyNumberFormat="1" applyFont="1" applyFill="1" applyBorder="1" applyAlignment="1">
      <alignment horizontal="center" vertical="center" wrapText="1"/>
    </xf>
    <xf numFmtId="0" fontId="16" fillId="0" borderId="0" xfId="0" applyFont="1" applyAlignment="1">
      <alignment horizontal="left" vertical="center"/>
    </xf>
    <xf numFmtId="0" fontId="17" fillId="0" borderId="0" xfId="0" applyFont="1" applyAlignment="1">
      <alignment horizontal="left" vertical="center"/>
    </xf>
    <xf numFmtId="165" fontId="9" fillId="0" borderId="1" xfId="1" applyNumberFormat="1" applyFont="1" applyFill="1" applyBorder="1" applyAlignment="1">
      <alignment horizontal="center" vertical="center" wrapText="1"/>
    </xf>
    <xf numFmtId="49" fontId="16" fillId="0" borderId="0" xfId="0" applyNumberFormat="1" applyFont="1" applyFill="1" applyAlignment="1" applyProtection="1">
      <alignment horizontal="center" vertical="top" wrapText="1"/>
      <protection locked="0"/>
    </xf>
    <xf numFmtId="0" fontId="15" fillId="0" borderId="2" xfId="0" applyFont="1" applyFill="1" applyBorder="1" applyAlignment="1">
      <alignment horizontal="center" vertical="center" wrapText="1"/>
    </xf>
    <xf numFmtId="0" fontId="15" fillId="0" borderId="10"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4" xfId="0"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49" fontId="9" fillId="0" borderId="11" xfId="0" applyNumberFormat="1" applyFont="1" applyFill="1" applyBorder="1" applyAlignment="1">
      <alignment horizontal="center" vertical="center" wrapText="1"/>
    </xf>
    <xf numFmtId="49" fontId="9" fillId="0" borderId="10" xfId="0" applyNumberFormat="1" applyFont="1" applyFill="1" applyBorder="1" applyAlignment="1">
      <alignment horizontal="center" vertical="center" wrapText="1"/>
    </xf>
    <xf numFmtId="1" fontId="9" fillId="0" borderId="3" xfId="0" applyNumberFormat="1" applyFont="1" applyFill="1" applyBorder="1" applyAlignment="1">
      <alignment horizontal="center" vertical="center" wrapText="1"/>
    </xf>
    <xf numFmtId="1" fontId="9" fillId="0" borderId="5" xfId="0" applyNumberFormat="1" applyFont="1" applyFill="1" applyBorder="1" applyAlignment="1">
      <alignment horizontal="center" vertical="center" wrapText="1"/>
    </xf>
    <xf numFmtId="1" fontId="9" fillId="0" borderId="4" xfId="0" applyNumberFormat="1" applyFont="1" applyFill="1" applyBorder="1" applyAlignment="1">
      <alignment horizontal="center" vertical="center" wrapText="1"/>
    </xf>
    <xf numFmtId="49" fontId="9" fillId="0" borderId="3" xfId="0" applyNumberFormat="1" applyFont="1" applyFill="1" applyBorder="1" applyAlignment="1">
      <alignment horizontal="center" vertical="center" wrapText="1"/>
    </xf>
    <xf numFmtId="49" fontId="9" fillId="0" borderId="5" xfId="0" applyNumberFormat="1" applyFont="1" applyFill="1" applyBorder="1" applyAlignment="1">
      <alignment horizontal="center" vertical="center" wrapText="1"/>
    </xf>
    <xf numFmtId="0" fontId="16" fillId="0" borderId="1" xfId="0" applyFont="1" applyBorder="1" applyAlignment="1">
      <alignment horizontal="left" vertical="center"/>
    </xf>
    <xf numFmtId="0" fontId="17" fillId="0" borderId="1" xfId="0" applyFont="1" applyBorder="1" applyAlignment="1">
      <alignment horizontal="left" vertical="center"/>
    </xf>
    <xf numFmtId="164" fontId="0" fillId="0" borderId="0" xfId="1" applyFont="1" applyFill="1" applyBorder="1" applyAlignment="1">
      <alignment horizontal="left" vertical="top" wrapText="1"/>
    </xf>
    <xf numFmtId="49" fontId="29" fillId="0" borderId="7" xfId="0" applyNumberFormat="1" applyFont="1" applyFill="1" applyBorder="1" applyAlignment="1">
      <alignment horizontal="right"/>
    </xf>
    <xf numFmtId="49" fontId="9" fillId="0" borderId="4" xfId="0" applyNumberFormat="1" applyFont="1" applyFill="1" applyBorder="1" applyAlignment="1">
      <alignment horizontal="center" vertical="center" wrapText="1"/>
    </xf>
    <xf numFmtId="49" fontId="0" fillId="0" borderId="0" xfId="0" applyNumberFormat="1" applyFill="1" applyAlignment="1">
      <alignment horizontal="left" vertical="top" wrapText="1"/>
    </xf>
    <xf numFmtId="0" fontId="17" fillId="0" borderId="1" xfId="0" applyFont="1" applyBorder="1" applyAlignment="1">
      <alignment horizontal="left" vertical="center" wrapText="1"/>
    </xf>
    <xf numFmtId="49" fontId="5" fillId="2" borderId="2" xfId="0" applyNumberFormat="1" applyFont="1" applyFill="1" applyBorder="1" applyAlignment="1">
      <alignment horizontal="left"/>
    </xf>
    <xf numFmtId="49" fontId="5" fillId="2" borderId="11" xfId="0" applyNumberFormat="1" applyFont="1" applyFill="1" applyBorder="1" applyAlignment="1">
      <alignment horizontal="left"/>
    </xf>
    <xf numFmtId="49" fontId="5" fillId="2" borderId="10" xfId="0" applyNumberFormat="1" applyFont="1" applyFill="1" applyBorder="1" applyAlignment="1">
      <alignment horizontal="left"/>
    </xf>
    <xf numFmtId="0" fontId="23" fillId="0" borderId="6" xfId="0" applyFont="1" applyFill="1" applyBorder="1" applyAlignment="1">
      <alignment horizontal="left" vertical="center" wrapText="1"/>
    </xf>
    <xf numFmtId="49" fontId="10" fillId="0" borderId="14" xfId="0" applyNumberFormat="1" applyFont="1" applyFill="1" applyBorder="1" applyAlignment="1">
      <alignment horizontal="center" vertical="center" wrapText="1"/>
    </xf>
    <xf numFmtId="49" fontId="10" fillId="0" borderId="12" xfId="0" applyNumberFormat="1" applyFont="1" applyFill="1" applyBorder="1" applyAlignment="1">
      <alignment horizontal="center" vertical="center" wrapText="1"/>
    </xf>
    <xf numFmtId="49" fontId="10" fillId="0" borderId="8" xfId="0" applyNumberFormat="1" applyFont="1" applyFill="1" applyBorder="1" applyAlignment="1">
      <alignment horizontal="center" vertical="center" wrapText="1"/>
    </xf>
    <xf numFmtId="49" fontId="10" fillId="0" borderId="9" xfId="0" applyNumberFormat="1" applyFont="1" applyFill="1" applyBorder="1" applyAlignment="1">
      <alignment horizontal="center" vertical="center" wrapText="1"/>
    </xf>
    <xf numFmtId="14" fontId="30" fillId="0" borderId="6" xfId="1" applyNumberFormat="1" applyFont="1" applyFill="1" applyBorder="1" applyAlignment="1" applyProtection="1">
      <alignment horizontal="center" vertical="center" wrapText="1"/>
    </xf>
    <xf numFmtId="164" fontId="30" fillId="0" borderId="6" xfId="1" applyFont="1" applyFill="1" applyBorder="1" applyAlignment="1" applyProtection="1">
      <alignment horizontal="center" vertical="center" wrapText="1"/>
    </xf>
    <xf numFmtId="14" fontId="30" fillId="0" borderId="6" xfId="1" applyNumberFormat="1" applyFont="1" applyFill="1" applyBorder="1" applyAlignment="1" applyProtection="1">
      <alignment horizontal="center" wrapText="1"/>
    </xf>
    <xf numFmtId="0" fontId="12" fillId="0" borderId="3"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4" xfId="0" applyFont="1" applyFill="1" applyBorder="1" applyAlignment="1">
      <alignment horizontal="center" vertical="center" wrapText="1"/>
    </xf>
    <xf numFmtId="49" fontId="9" fillId="0" borderId="6" xfId="0" applyNumberFormat="1" applyFont="1" applyFill="1" applyBorder="1" applyAlignment="1">
      <alignment horizontal="center" vertical="center" wrapText="1"/>
    </xf>
    <xf numFmtId="49" fontId="0" fillId="0" borderId="1" xfId="0" applyNumberFormat="1" applyFill="1" applyBorder="1" applyAlignment="1" applyProtection="1">
      <alignment horizontal="center" vertical="center" wrapText="1"/>
      <protection locked="0"/>
    </xf>
    <xf numFmtId="49" fontId="29" fillId="0" borderId="7" xfId="0" applyNumberFormat="1" applyFont="1" applyFill="1" applyBorder="1" applyAlignment="1">
      <alignment horizontal="center"/>
    </xf>
    <xf numFmtId="165" fontId="13" fillId="4" borderId="0" xfId="1" applyNumberFormat="1" applyFont="1" applyFill="1" applyAlignment="1" applyProtection="1">
      <alignment horizontal="center" wrapText="1"/>
    </xf>
    <xf numFmtId="164" fontId="13" fillId="4" borderId="0" xfId="1" applyFont="1" applyFill="1" applyAlignment="1" applyProtection="1">
      <alignment horizontal="center" wrapText="1"/>
    </xf>
    <xf numFmtId="164" fontId="30" fillId="0" borderId="6" xfId="1" applyFont="1" applyFill="1" applyBorder="1" applyAlignment="1" applyProtection="1">
      <alignment horizontal="center" wrapText="1"/>
    </xf>
    <xf numFmtId="49" fontId="4" fillId="0" borderId="0" xfId="11" applyNumberFormat="1" applyFill="1" applyAlignment="1" applyProtection="1">
      <alignment horizontal="left" vertical="top" wrapText="1"/>
      <protection locked="0"/>
    </xf>
    <xf numFmtId="49" fontId="13" fillId="0" borderId="0" xfId="11" applyNumberFormat="1" applyFont="1" applyFill="1" applyAlignment="1" applyProtection="1">
      <alignment horizontal="center" vertical="top" wrapText="1"/>
      <protection locked="0"/>
    </xf>
    <xf numFmtId="164" fontId="0" fillId="0" borderId="0" xfId="12" applyFont="1" applyFill="1" applyBorder="1" applyAlignment="1" applyProtection="1">
      <alignment horizontal="left" vertical="top" wrapText="1"/>
    </xf>
    <xf numFmtId="49" fontId="27" fillId="0" borderId="7" xfId="11" applyNumberFormat="1" applyFont="1" applyFill="1" applyBorder="1" applyAlignment="1" applyProtection="1">
      <alignment horizontal="right" wrapText="1"/>
      <protection locked="0"/>
    </xf>
    <xf numFmtId="0" fontId="12" fillId="0" borderId="3" xfId="11" applyFont="1" applyFill="1" applyBorder="1" applyAlignment="1" applyProtection="1">
      <alignment horizontal="center" vertical="center" wrapText="1"/>
      <protection locked="0"/>
    </xf>
    <xf numFmtId="0" fontId="12" fillId="0" borderId="5" xfId="11" applyFont="1" applyFill="1" applyBorder="1" applyAlignment="1" applyProtection="1">
      <alignment horizontal="center" vertical="center" wrapText="1"/>
      <protection locked="0"/>
    </xf>
    <xf numFmtId="0" fontId="12" fillId="0" borderId="4" xfId="11" applyFont="1" applyFill="1" applyBorder="1" applyAlignment="1" applyProtection="1">
      <alignment horizontal="center" vertical="center" wrapText="1"/>
      <protection locked="0"/>
    </xf>
    <xf numFmtId="0" fontId="9" fillId="0" borderId="1" xfId="11" applyFont="1" applyFill="1" applyBorder="1" applyAlignment="1" applyProtection="1">
      <alignment horizontal="center" vertical="center" wrapText="1"/>
      <protection locked="0"/>
    </xf>
    <xf numFmtId="0" fontId="9" fillId="0" borderId="3" xfId="11" applyFont="1" applyFill="1" applyBorder="1" applyAlignment="1" applyProtection="1">
      <alignment horizontal="center" vertical="center" wrapText="1"/>
      <protection locked="0"/>
    </xf>
    <xf numFmtId="0" fontId="9" fillId="0" borderId="5" xfId="11" applyFont="1" applyFill="1" applyBorder="1" applyAlignment="1" applyProtection="1">
      <alignment horizontal="center" vertical="center" wrapText="1"/>
      <protection locked="0"/>
    </xf>
    <xf numFmtId="0" fontId="9" fillId="0" borderId="4" xfId="11" applyFont="1" applyFill="1" applyBorder="1" applyAlignment="1" applyProtection="1">
      <alignment horizontal="center" vertical="center" wrapText="1"/>
      <protection locked="0"/>
    </xf>
    <xf numFmtId="0" fontId="9" fillId="0" borderId="16" xfId="11" applyFont="1" applyFill="1" applyBorder="1" applyAlignment="1" applyProtection="1">
      <alignment horizontal="center" vertical="center" wrapText="1"/>
      <protection locked="0"/>
    </xf>
    <xf numFmtId="0" fontId="9" fillId="0" borderId="0" xfId="11" applyFont="1" applyFill="1" applyAlignment="1" applyProtection="1">
      <alignment horizontal="center" vertical="center" wrapText="1"/>
      <protection locked="0"/>
    </xf>
    <xf numFmtId="0" fontId="15" fillId="0" borderId="1" xfId="11" applyFont="1" applyFill="1" applyBorder="1" applyAlignment="1" applyProtection="1">
      <alignment horizontal="center"/>
      <protection locked="0"/>
    </xf>
    <xf numFmtId="165" fontId="30" fillId="0" borderId="6" xfId="12" applyNumberFormat="1" applyFont="1" applyFill="1" applyBorder="1" applyAlignment="1" applyProtection="1">
      <alignment horizontal="center" wrapText="1"/>
    </xf>
    <xf numFmtId="165" fontId="30" fillId="0" borderId="6" xfId="12" applyNumberFormat="1" applyFont="1" applyFill="1" applyBorder="1" applyAlignment="1" applyProtection="1">
      <alignment horizontal="center"/>
    </xf>
    <xf numFmtId="165" fontId="13" fillId="0" borderId="0" xfId="12" applyNumberFormat="1" applyFont="1" applyFill="1" applyAlignment="1" applyProtection="1">
      <alignment horizontal="center"/>
      <protection locked="0"/>
    </xf>
    <xf numFmtId="165" fontId="13" fillId="0" borderId="0" xfId="12" applyNumberFormat="1" applyFont="1" applyFill="1" applyAlignment="1" applyProtection="1">
      <alignment horizontal="center"/>
    </xf>
    <xf numFmtId="165" fontId="13" fillId="0" borderId="0" xfId="12" applyNumberFormat="1" applyFont="1" applyFill="1" applyAlignment="1">
      <alignment horizontal="center"/>
    </xf>
    <xf numFmtId="0" fontId="5" fillId="0" borderId="0" xfId="0" applyFont="1" applyFill="1" applyAlignment="1">
      <alignment horizontal="center" vertical="center"/>
    </xf>
    <xf numFmtId="0" fontId="29" fillId="0" borderId="0" xfId="0" applyFont="1" applyFill="1" applyAlignment="1" applyProtection="1">
      <alignment horizontal="center" vertical="center"/>
      <protection locked="0"/>
    </xf>
    <xf numFmtId="0" fontId="27" fillId="0" borderId="7" xfId="0" applyFont="1" applyFill="1" applyBorder="1" applyAlignment="1">
      <alignment horizontal="right"/>
    </xf>
    <xf numFmtId="0" fontId="9" fillId="0" borderId="1" xfId="0" applyFont="1" applyFill="1" applyBorder="1" applyAlignment="1">
      <alignment horizontal="center"/>
    </xf>
    <xf numFmtId="0" fontId="9" fillId="0" borderId="2" xfId="0" applyFont="1" applyFill="1" applyBorder="1" applyAlignment="1">
      <alignment horizontal="center"/>
    </xf>
    <xf numFmtId="0" fontId="9" fillId="0" borderId="11" xfId="0" applyFont="1" applyFill="1" applyBorder="1" applyAlignment="1">
      <alignment horizontal="center"/>
    </xf>
    <xf numFmtId="0" fontId="9" fillId="0" borderId="10" xfId="0" applyFont="1" applyFill="1" applyBorder="1" applyAlignment="1">
      <alignment horizontal="center"/>
    </xf>
    <xf numFmtId="0" fontId="5" fillId="0" borderId="0" xfId="0" applyFont="1" applyFill="1" applyAlignment="1">
      <alignment horizontal="center" wrapText="1"/>
    </xf>
    <xf numFmtId="0" fontId="27" fillId="0" borderId="0" xfId="0" applyFont="1" applyFill="1" applyAlignment="1">
      <alignment horizontal="right"/>
    </xf>
  </cellXfs>
  <cellStyles count="22">
    <cellStyle name="Comma" xfId="1" builtinId="3"/>
    <cellStyle name="Comma 2" xfId="6"/>
    <cellStyle name="Comma 2 2" xfId="10"/>
    <cellStyle name="Comma 2 3" xfId="13"/>
    <cellStyle name="Comma 2 4" xfId="17"/>
    <cellStyle name="Comma 3" xfId="9"/>
    <cellStyle name="Comma 3 2" xfId="12"/>
    <cellStyle name="Comma 4" xfId="14"/>
    <cellStyle name="Comma 4 2" xfId="18"/>
    <cellStyle name="Normal" xfId="0" builtinId="0"/>
    <cellStyle name="Normal 2" xfId="4"/>
    <cellStyle name="Normal 2 2" xfId="2"/>
    <cellStyle name="Normal 2 2 2" xfId="19"/>
    <cellStyle name="Normal 2 3" xfId="15"/>
    <cellStyle name="Normal 3" xfId="5"/>
    <cellStyle name="Normal 3 2" xfId="7"/>
    <cellStyle name="Normal 3 2 2" xfId="20"/>
    <cellStyle name="Normal 3 3" xfId="11"/>
    <cellStyle name="Normal 4" xfId="8"/>
    <cellStyle name="Normal 5" xfId="21"/>
    <cellStyle name="Percent" xfId="3" builtinId="5"/>
    <cellStyle name="Percent 2" xfId="1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1</xdr:row>
      <xdr:rowOff>0</xdr:rowOff>
    </xdr:from>
    <xdr:to>
      <xdr:col>4</xdr:col>
      <xdr:colOff>85725</xdr:colOff>
      <xdr:row>1</xdr:row>
      <xdr:rowOff>38100</xdr:rowOff>
    </xdr:to>
    <xdr:sp macro="" textlink="">
      <xdr:nvSpPr>
        <xdr:cNvPr id="106301" name="Text Box 1">
          <a:extLst>
            <a:ext uri="{FF2B5EF4-FFF2-40B4-BE49-F238E27FC236}">
              <a16:creationId xmlns="" xmlns:a16="http://schemas.microsoft.com/office/drawing/2014/main" id="{00000000-0008-0000-0100-00003D9F0100}"/>
            </a:ext>
          </a:extLst>
        </xdr:cNvPr>
        <xdr:cNvSpPr txBox="1">
          <a:spLocks noChangeArrowheads="1"/>
        </xdr:cNvSpPr>
      </xdr:nvSpPr>
      <xdr:spPr bwMode="auto">
        <a:xfrm>
          <a:off x="3190875" y="828675"/>
          <a:ext cx="85725" cy="38100"/>
        </a:xfrm>
        <a:prstGeom prst="rect">
          <a:avLst/>
        </a:prstGeom>
        <a:noFill/>
        <a:ln w="9525">
          <a:noFill/>
          <a:miter lim="800000"/>
          <a:headEnd/>
          <a:tailEnd/>
        </a:ln>
      </xdr:spPr>
    </xdr:sp>
    <xdr:clientData/>
  </xdr:twoCellAnchor>
  <xdr:twoCellAnchor editAs="oneCell">
    <xdr:from>
      <xdr:col>4</xdr:col>
      <xdr:colOff>0</xdr:colOff>
      <xdr:row>1</xdr:row>
      <xdr:rowOff>0</xdr:rowOff>
    </xdr:from>
    <xdr:to>
      <xdr:col>4</xdr:col>
      <xdr:colOff>85725</xdr:colOff>
      <xdr:row>1</xdr:row>
      <xdr:rowOff>38100</xdr:rowOff>
    </xdr:to>
    <xdr:sp macro="" textlink="">
      <xdr:nvSpPr>
        <xdr:cNvPr id="106302" name="Text Box 1">
          <a:extLst>
            <a:ext uri="{FF2B5EF4-FFF2-40B4-BE49-F238E27FC236}">
              <a16:creationId xmlns="" xmlns:a16="http://schemas.microsoft.com/office/drawing/2014/main" id="{00000000-0008-0000-0100-00003E9F0100}"/>
            </a:ext>
          </a:extLst>
        </xdr:cNvPr>
        <xdr:cNvSpPr txBox="1">
          <a:spLocks noChangeArrowheads="1"/>
        </xdr:cNvSpPr>
      </xdr:nvSpPr>
      <xdr:spPr bwMode="auto">
        <a:xfrm>
          <a:off x="3190875" y="828675"/>
          <a:ext cx="85725" cy="38100"/>
        </a:xfrm>
        <a:prstGeom prst="rect">
          <a:avLst/>
        </a:prstGeom>
        <a:noFill/>
        <a:ln w="9525">
          <a:noFill/>
          <a:miter lim="800000"/>
          <a:headEnd/>
          <a:tailEnd/>
        </a:ln>
      </xdr:spPr>
    </xdr:sp>
    <xdr:clientData/>
  </xdr:twoCellAnchor>
  <xdr:twoCellAnchor editAs="oneCell">
    <xdr:from>
      <xdr:col>4</xdr:col>
      <xdr:colOff>0</xdr:colOff>
      <xdr:row>1</xdr:row>
      <xdr:rowOff>0</xdr:rowOff>
    </xdr:from>
    <xdr:to>
      <xdr:col>4</xdr:col>
      <xdr:colOff>85725</xdr:colOff>
      <xdr:row>1</xdr:row>
      <xdr:rowOff>38100</xdr:rowOff>
    </xdr:to>
    <xdr:sp macro="" textlink="">
      <xdr:nvSpPr>
        <xdr:cNvPr id="106303" name="Text Box 1">
          <a:extLst>
            <a:ext uri="{FF2B5EF4-FFF2-40B4-BE49-F238E27FC236}">
              <a16:creationId xmlns="" xmlns:a16="http://schemas.microsoft.com/office/drawing/2014/main" id="{00000000-0008-0000-0100-00003F9F0100}"/>
            </a:ext>
          </a:extLst>
        </xdr:cNvPr>
        <xdr:cNvSpPr txBox="1">
          <a:spLocks noChangeArrowheads="1"/>
        </xdr:cNvSpPr>
      </xdr:nvSpPr>
      <xdr:spPr bwMode="auto">
        <a:xfrm>
          <a:off x="3190875" y="828675"/>
          <a:ext cx="85725" cy="38100"/>
        </a:xfrm>
        <a:prstGeom prst="rect">
          <a:avLst/>
        </a:prstGeom>
        <a:noFill/>
        <a:ln w="9525">
          <a:noFill/>
          <a:miter lim="800000"/>
          <a:headEnd/>
          <a:tailEnd/>
        </a:ln>
      </xdr:spPr>
    </xdr:sp>
    <xdr:clientData/>
  </xdr:twoCellAnchor>
  <xdr:twoCellAnchor editAs="oneCell">
    <xdr:from>
      <xdr:col>4</xdr:col>
      <xdr:colOff>0</xdr:colOff>
      <xdr:row>1</xdr:row>
      <xdr:rowOff>0</xdr:rowOff>
    </xdr:from>
    <xdr:to>
      <xdr:col>4</xdr:col>
      <xdr:colOff>85725</xdr:colOff>
      <xdr:row>1</xdr:row>
      <xdr:rowOff>38100</xdr:rowOff>
    </xdr:to>
    <xdr:sp macro="" textlink="">
      <xdr:nvSpPr>
        <xdr:cNvPr id="106304" name="Text Box 1">
          <a:extLst>
            <a:ext uri="{FF2B5EF4-FFF2-40B4-BE49-F238E27FC236}">
              <a16:creationId xmlns="" xmlns:a16="http://schemas.microsoft.com/office/drawing/2014/main" id="{00000000-0008-0000-0100-0000409F0100}"/>
            </a:ext>
          </a:extLst>
        </xdr:cNvPr>
        <xdr:cNvSpPr txBox="1">
          <a:spLocks noChangeArrowheads="1"/>
        </xdr:cNvSpPr>
      </xdr:nvSpPr>
      <xdr:spPr bwMode="auto">
        <a:xfrm>
          <a:off x="3190875" y="828675"/>
          <a:ext cx="85725" cy="38100"/>
        </a:xfrm>
        <a:prstGeom prst="rect">
          <a:avLst/>
        </a:prstGeom>
        <a:noFill/>
        <a:ln w="9525">
          <a:noFill/>
          <a:miter lim="800000"/>
          <a:headEnd/>
          <a:tailEnd/>
        </a:ln>
      </xdr:spPr>
    </xdr:sp>
    <xdr:clientData/>
  </xdr:twoCellAnchor>
  <xdr:twoCellAnchor editAs="oneCell">
    <xdr:from>
      <xdr:col>4</xdr:col>
      <xdr:colOff>0</xdr:colOff>
      <xdr:row>1</xdr:row>
      <xdr:rowOff>0</xdr:rowOff>
    </xdr:from>
    <xdr:to>
      <xdr:col>4</xdr:col>
      <xdr:colOff>85725</xdr:colOff>
      <xdr:row>1</xdr:row>
      <xdr:rowOff>38100</xdr:rowOff>
    </xdr:to>
    <xdr:sp macro="" textlink="">
      <xdr:nvSpPr>
        <xdr:cNvPr id="106305" name="Text Box 1">
          <a:extLst>
            <a:ext uri="{FF2B5EF4-FFF2-40B4-BE49-F238E27FC236}">
              <a16:creationId xmlns="" xmlns:a16="http://schemas.microsoft.com/office/drawing/2014/main" id="{00000000-0008-0000-0100-0000419F0100}"/>
            </a:ext>
          </a:extLst>
        </xdr:cNvPr>
        <xdr:cNvSpPr txBox="1">
          <a:spLocks noChangeArrowheads="1"/>
        </xdr:cNvSpPr>
      </xdr:nvSpPr>
      <xdr:spPr bwMode="auto">
        <a:xfrm>
          <a:off x="3190875" y="828675"/>
          <a:ext cx="85725" cy="38100"/>
        </a:xfrm>
        <a:prstGeom prst="rect">
          <a:avLst/>
        </a:prstGeom>
        <a:noFill/>
        <a:ln w="9525">
          <a:noFill/>
          <a:miter lim="800000"/>
          <a:headEnd/>
          <a:tailEnd/>
        </a:ln>
      </xdr:spPr>
    </xdr:sp>
    <xdr:clientData/>
  </xdr:twoCellAnchor>
  <xdr:twoCellAnchor editAs="oneCell">
    <xdr:from>
      <xdr:col>4</xdr:col>
      <xdr:colOff>0</xdr:colOff>
      <xdr:row>1</xdr:row>
      <xdr:rowOff>0</xdr:rowOff>
    </xdr:from>
    <xdr:to>
      <xdr:col>4</xdr:col>
      <xdr:colOff>85725</xdr:colOff>
      <xdr:row>1</xdr:row>
      <xdr:rowOff>38100</xdr:rowOff>
    </xdr:to>
    <xdr:sp macro="" textlink="">
      <xdr:nvSpPr>
        <xdr:cNvPr id="106306" name="Text Box 1">
          <a:extLst>
            <a:ext uri="{FF2B5EF4-FFF2-40B4-BE49-F238E27FC236}">
              <a16:creationId xmlns="" xmlns:a16="http://schemas.microsoft.com/office/drawing/2014/main" id="{00000000-0008-0000-0100-0000429F0100}"/>
            </a:ext>
          </a:extLst>
        </xdr:cNvPr>
        <xdr:cNvSpPr txBox="1">
          <a:spLocks noChangeArrowheads="1"/>
        </xdr:cNvSpPr>
      </xdr:nvSpPr>
      <xdr:spPr bwMode="auto">
        <a:xfrm>
          <a:off x="3190875" y="828675"/>
          <a:ext cx="85725" cy="38100"/>
        </a:xfrm>
        <a:prstGeom prst="rect">
          <a:avLst/>
        </a:prstGeom>
        <a:noFill/>
        <a:ln w="9525">
          <a:no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0</xdr:row>
      <xdr:rowOff>0</xdr:rowOff>
    </xdr:from>
    <xdr:to>
      <xdr:col>4</xdr:col>
      <xdr:colOff>0</xdr:colOff>
      <xdr:row>0</xdr:row>
      <xdr:rowOff>0</xdr:rowOff>
    </xdr:to>
    <xdr:sp macro="" textlink="">
      <xdr:nvSpPr>
        <xdr:cNvPr id="91050" name="Line 1">
          <a:extLst>
            <a:ext uri="{FF2B5EF4-FFF2-40B4-BE49-F238E27FC236}">
              <a16:creationId xmlns="" xmlns:a16="http://schemas.microsoft.com/office/drawing/2014/main" id="{00000000-0008-0000-0200-0000AA630100}"/>
            </a:ext>
          </a:extLst>
        </xdr:cNvPr>
        <xdr:cNvSpPr>
          <a:spLocks noChangeShapeType="1"/>
        </xdr:cNvSpPr>
      </xdr:nvSpPr>
      <xdr:spPr bwMode="auto">
        <a:xfrm>
          <a:off x="7419975" y="0"/>
          <a:ext cx="0" cy="0"/>
        </a:xfrm>
        <a:prstGeom prst="line">
          <a:avLst/>
        </a:prstGeom>
        <a:noFill/>
        <a:ln w="9525">
          <a:solidFill>
            <a:srgbClr val="000000"/>
          </a:solidFill>
          <a:round/>
          <a:headEnd/>
          <a:tailEnd/>
        </a:ln>
      </xdr:spPr>
    </xdr:sp>
    <xdr:clientData/>
  </xdr:twoCellAnchor>
  <xdr:twoCellAnchor>
    <xdr:from>
      <xdr:col>4</xdr:col>
      <xdr:colOff>0</xdr:colOff>
      <xdr:row>0</xdr:row>
      <xdr:rowOff>0</xdr:rowOff>
    </xdr:from>
    <xdr:to>
      <xdr:col>4</xdr:col>
      <xdr:colOff>0</xdr:colOff>
      <xdr:row>0</xdr:row>
      <xdr:rowOff>0</xdr:rowOff>
    </xdr:to>
    <xdr:sp macro="" textlink="">
      <xdr:nvSpPr>
        <xdr:cNvPr id="91051" name="Line 2">
          <a:extLst>
            <a:ext uri="{FF2B5EF4-FFF2-40B4-BE49-F238E27FC236}">
              <a16:creationId xmlns="" xmlns:a16="http://schemas.microsoft.com/office/drawing/2014/main" id="{00000000-0008-0000-0200-0000AB630100}"/>
            </a:ext>
          </a:extLst>
        </xdr:cNvPr>
        <xdr:cNvSpPr>
          <a:spLocks noChangeShapeType="1"/>
        </xdr:cNvSpPr>
      </xdr:nvSpPr>
      <xdr:spPr bwMode="auto">
        <a:xfrm>
          <a:off x="7419975" y="0"/>
          <a:ext cx="0" cy="0"/>
        </a:xfrm>
        <a:prstGeom prst="line">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3</xdr:col>
      <xdr:colOff>85725</xdr:colOff>
      <xdr:row>1</xdr:row>
      <xdr:rowOff>35052</xdr:rowOff>
    </xdr:to>
    <xdr:sp macro="" textlink="">
      <xdr:nvSpPr>
        <xdr:cNvPr id="99055" name="Text Box 1">
          <a:extLst>
            <a:ext uri="{FF2B5EF4-FFF2-40B4-BE49-F238E27FC236}">
              <a16:creationId xmlns="" xmlns:a16="http://schemas.microsoft.com/office/drawing/2014/main" id="{00000000-0008-0000-0300-0000EF820100}"/>
            </a:ext>
          </a:extLst>
        </xdr:cNvPr>
        <xdr:cNvSpPr txBox="1">
          <a:spLocks noChangeArrowheads="1"/>
        </xdr:cNvSpPr>
      </xdr:nvSpPr>
      <xdr:spPr bwMode="auto">
        <a:xfrm>
          <a:off x="2647950" y="828675"/>
          <a:ext cx="85725" cy="38100"/>
        </a:xfrm>
        <a:prstGeom prst="rect">
          <a:avLst/>
        </a:prstGeom>
        <a:noFill/>
        <a:ln w="9525">
          <a:noFill/>
          <a:miter lim="800000"/>
          <a:headEnd/>
          <a:tailEnd/>
        </a:ln>
      </xdr:spPr>
    </xdr:sp>
    <xdr:clientData/>
  </xdr:twoCellAnchor>
  <xdr:twoCellAnchor editAs="oneCell">
    <xdr:from>
      <xdr:col>3</xdr:col>
      <xdr:colOff>0</xdr:colOff>
      <xdr:row>1</xdr:row>
      <xdr:rowOff>0</xdr:rowOff>
    </xdr:from>
    <xdr:to>
      <xdr:col>3</xdr:col>
      <xdr:colOff>85725</xdr:colOff>
      <xdr:row>1</xdr:row>
      <xdr:rowOff>35052</xdr:rowOff>
    </xdr:to>
    <xdr:sp macro="" textlink="">
      <xdr:nvSpPr>
        <xdr:cNvPr id="99056" name="Text Box 1">
          <a:extLst>
            <a:ext uri="{FF2B5EF4-FFF2-40B4-BE49-F238E27FC236}">
              <a16:creationId xmlns="" xmlns:a16="http://schemas.microsoft.com/office/drawing/2014/main" id="{00000000-0008-0000-0300-0000F0820100}"/>
            </a:ext>
          </a:extLst>
        </xdr:cNvPr>
        <xdr:cNvSpPr txBox="1">
          <a:spLocks noChangeArrowheads="1"/>
        </xdr:cNvSpPr>
      </xdr:nvSpPr>
      <xdr:spPr bwMode="auto">
        <a:xfrm>
          <a:off x="2647950" y="828675"/>
          <a:ext cx="85725" cy="38100"/>
        </a:xfrm>
        <a:prstGeom prst="rect">
          <a:avLst/>
        </a:prstGeom>
        <a:noFill/>
        <a:ln w="9525">
          <a:noFill/>
          <a:miter lim="800000"/>
          <a:headEnd/>
          <a:tailEnd/>
        </a:ln>
      </xdr:spPr>
    </xdr:sp>
    <xdr:clientData/>
  </xdr:twoCellAnchor>
  <xdr:twoCellAnchor editAs="oneCell">
    <xdr:from>
      <xdr:col>3</xdr:col>
      <xdr:colOff>0</xdr:colOff>
      <xdr:row>1</xdr:row>
      <xdr:rowOff>0</xdr:rowOff>
    </xdr:from>
    <xdr:to>
      <xdr:col>3</xdr:col>
      <xdr:colOff>85725</xdr:colOff>
      <xdr:row>1</xdr:row>
      <xdr:rowOff>35052</xdr:rowOff>
    </xdr:to>
    <xdr:sp macro="" textlink="">
      <xdr:nvSpPr>
        <xdr:cNvPr id="99057" name="Text Box 1">
          <a:extLst>
            <a:ext uri="{FF2B5EF4-FFF2-40B4-BE49-F238E27FC236}">
              <a16:creationId xmlns="" xmlns:a16="http://schemas.microsoft.com/office/drawing/2014/main" id="{00000000-0008-0000-0300-0000F1820100}"/>
            </a:ext>
          </a:extLst>
        </xdr:cNvPr>
        <xdr:cNvSpPr txBox="1">
          <a:spLocks noChangeArrowheads="1"/>
        </xdr:cNvSpPr>
      </xdr:nvSpPr>
      <xdr:spPr bwMode="auto">
        <a:xfrm>
          <a:off x="2647950" y="828675"/>
          <a:ext cx="85725" cy="38100"/>
        </a:xfrm>
        <a:prstGeom prst="rect">
          <a:avLst/>
        </a:prstGeom>
        <a:noFill/>
        <a:ln w="9525">
          <a:no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0</xdr:row>
      <xdr:rowOff>0</xdr:rowOff>
    </xdr:from>
    <xdr:to>
      <xdr:col>4</xdr:col>
      <xdr:colOff>0</xdr:colOff>
      <xdr:row>0</xdr:row>
      <xdr:rowOff>0</xdr:rowOff>
    </xdr:to>
    <xdr:sp macro="" textlink="">
      <xdr:nvSpPr>
        <xdr:cNvPr id="116793" name="Line 1">
          <a:extLst>
            <a:ext uri="{FF2B5EF4-FFF2-40B4-BE49-F238E27FC236}">
              <a16:creationId xmlns="" xmlns:a16="http://schemas.microsoft.com/office/drawing/2014/main" id="{00000000-0008-0000-0500-000039C80100}"/>
            </a:ext>
          </a:extLst>
        </xdr:cNvPr>
        <xdr:cNvSpPr>
          <a:spLocks noChangeShapeType="1"/>
        </xdr:cNvSpPr>
      </xdr:nvSpPr>
      <xdr:spPr bwMode="auto">
        <a:xfrm>
          <a:off x="8191500" y="0"/>
          <a:ext cx="0" cy="0"/>
        </a:xfrm>
        <a:prstGeom prst="line">
          <a:avLst/>
        </a:prstGeom>
        <a:noFill/>
        <a:ln w="9525">
          <a:solidFill>
            <a:srgbClr val="000000"/>
          </a:solidFill>
          <a:round/>
          <a:headEnd/>
          <a:tailEnd/>
        </a:ln>
      </xdr:spPr>
    </xdr:sp>
    <xdr:clientData/>
  </xdr:twoCellAnchor>
  <xdr:twoCellAnchor>
    <xdr:from>
      <xdr:col>4</xdr:col>
      <xdr:colOff>0</xdr:colOff>
      <xdr:row>0</xdr:row>
      <xdr:rowOff>0</xdr:rowOff>
    </xdr:from>
    <xdr:to>
      <xdr:col>4</xdr:col>
      <xdr:colOff>0</xdr:colOff>
      <xdr:row>0</xdr:row>
      <xdr:rowOff>0</xdr:rowOff>
    </xdr:to>
    <xdr:sp macro="" textlink="">
      <xdr:nvSpPr>
        <xdr:cNvPr id="116794" name="Line 2">
          <a:extLst>
            <a:ext uri="{FF2B5EF4-FFF2-40B4-BE49-F238E27FC236}">
              <a16:creationId xmlns="" xmlns:a16="http://schemas.microsoft.com/office/drawing/2014/main" id="{00000000-0008-0000-0500-00003AC80100}"/>
            </a:ext>
          </a:extLst>
        </xdr:cNvPr>
        <xdr:cNvSpPr>
          <a:spLocks noChangeShapeType="1"/>
        </xdr:cNvSpPr>
      </xdr:nvSpPr>
      <xdr:spPr bwMode="auto">
        <a:xfrm>
          <a:off x="8191500" y="0"/>
          <a:ext cx="0" cy="0"/>
        </a:xfrm>
        <a:prstGeom prst="line">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3</xdr:col>
      <xdr:colOff>85725</xdr:colOff>
      <xdr:row>1</xdr:row>
      <xdr:rowOff>38100</xdr:rowOff>
    </xdr:to>
    <xdr:sp macro="" textlink="">
      <xdr:nvSpPr>
        <xdr:cNvPr id="107919" name="Text Box 1">
          <a:extLst>
            <a:ext uri="{FF2B5EF4-FFF2-40B4-BE49-F238E27FC236}">
              <a16:creationId xmlns="" xmlns:a16="http://schemas.microsoft.com/office/drawing/2014/main" id="{00000000-0008-0000-0800-00008FA50100}"/>
            </a:ext>
          </a:extLst>
        </xdr:cNvPr>
        <xdr:cNvSpPr txBox="1">
          <a:spLocks noChangeArrowheads="1"/>
        </xdr:cNvSpPr>
      </xdr:nvSpPr>
      <xdr:spPr bwMode="auto">
        <a:xfrm>
          <a:off x="3181350" y="828675"/>
          <a:ext cx="85725" cy="38100"/>
        </a:xfrm>
        <a:prstGeom prst="rect">
          <a:avLst/>
        </a:prstGeom>
        <a:noFill/>
        <a:ln w="9525">
          <a:noFill/>
          <a:miter lim="800000"/>
          <a:headEnd/>
          <a:tailEnd/>
        </a:ln>
      </xdr:spPr>
    </xdr:sp>
    <xdr:clientData/>
  </xdr:twoCellAnchor>
  <xdr:twoCellAnchor editAs="oneCell">
    <xdr:from>
      <xdr:col>3</xdr:col>
      <xdr:colOff>0</xdr:colOff>
      <xdr:row>1</xdr:row>
      <xdr:rowOff>0</xdr:rowOff>
    </xdr:from>
    <xdr:to>
      <xdr:col>3</xdr:col>
      <xdr:colOff>85725</xdr:colOff>
      <xdr:row>1</xdr:row>
      <xdr:rowOff>38100</xdr:rowOff>
    </xdr:to>
    <xdr:sp macro="" textlink="">
      <xdr:nvSpPr>
        <xdr:cNvPr id="107920" name="Text Box 1">
          <a:extLst>
            <a:ext uri="{FF2B5EF4-FFF2-40B4-BE49-F238E27FC236}">
              <a16:creationId xmlns="" xmlns:a16="http://schemas.microsoft.com/office/drawing/2014/main" id="{00000000-0008-0000-0800-000090A50100}"/>
            </a:ext>
          </a:extLst>
        </xdr:cNvPr>
        <xdr:cNvSpPr txBox="1">
          <a:spLocks noChangeArrowheads="1"/>
        </xdr:cNvSpPr>
      </xdr:nvSpPr>
      <xdr:spPr bwMode="auto">
        <a:xfrm>
          <a:off x="3181350" y="828675"/>
          <a:ext cx="85725" cy="38100"/>
        </a:xfrm>
        <a:prstGeom prst="rect">
          <a:avLst/>
        </a:prstGeom>
        <a:noFill/>
        <a:ln w="9525">
          <a:noFill/>
          <a:miter lim="800000"/>
          <a:headEnd/>
          <a:tailEnd/>
        </a:ln>
      </xdr:spPr>
    </xdr:sp>
    <xdr:clientData/>
  </xdr:twoCellAnchor>
  <xdr:twoCellAnchor editAs="oneCell">
    <xdr:from>
      <xdr:col>3</xdr:col>
      <xdr:colOff>0</xdr:colOff>
      <xdr:row>1</xdr:row>
      <xdr:rowOff>0</xdr:rowOff>
    </xdr:from>
    <xdr:to>
      <xdr:col>3</xdr:col>
      <xdr:colOff>85725</xdr:colOff>
      <xdr:row>1</xdr:row>
      <xdr:rowOff>38100</xdr:rowOff>
    </xdr:to>
    <xdr:sp macro="" textlink="">
      <xdr:nvSpPr>
        <xdr:cNvPr id="107921" name="Text Box 1">
          <a:extLst>
            <a:ext uri="{FF2B5EF4-FFF2-40B4-BE49-F238E27FC236}">
              <a16:creationId xmlns="" xmlns:a16="http://schemas.microsoft.com/office/drawing/2014/main" id="{00000000-0008-0000-0800-000091A50100}"/>
            </a:ext>
          </a:extLst>
        </xdr:cNvPr>
        <xdr:cNvSpPr txBox="1">
          <a:spLocks noChangeArrowheads="1"/>
        </xdr:cNvSpPr>
      </xdr:nvSpPr>
      <xdr:spPr bwMode="auto">
        <a:xfrm>
          <a:off x="3181350" y="828675"/>
          <a:ext cx="85725" cy="38100"/>
        </a:xfrm>
        <a:prstGeom prst="rect">
          <a:avLst/>
        </a:prstGeom>
        <a:noFill/>
        <a:ln w="9525">
          <a:noFill/>
          <a:miter lim="800000"/>
          <a:headEnd/>
          <a:tailEnd/>
        </a:ln>
      </xdr:spPr>
    </xdr:sp>
    <xdr:clientData/>
  </xdr:twoCellAnchor>
  <xdr:twoCellAnchor editAs="oneCell">
    <xdr:from>
      <xdr:col>3</xdr:col>
      <xdr:colOff>0</xdr:colOff>
      <xdr:row>1</xdr:row>
      <xdr:rowOff>0</xdr:rowOff>
    </xdr:from>
    <xdr:to>
      <xdr:col>3</xdr:col>
      <xdr:colOff>85725</xdr:colOff>
      <xdr:row>1</xdr:row>
      <xdr:rowOff>38100</xdr:rowOff>
    </xdr:to>
    <xdr:sp macro="" textlink="">
      <xdr:nvSpPr>
        <xdr:cNvPr id="107922" name="Text Box 1">
          <a:extLst>
            <a:ext uri="{FF2B5EF4-FFF2-40B4-BE49-F238E27FC236}">
              <a16:creationId xmlns="" xmlns:a16="http://schemas.microsoft.com/office/drawing/2014/main" id="{00000000-0008-0000-0800-000092A50100}"/>
            </a:ext>
          </a:extLst>
        </xdr:cNvPr>
        <xdr:cNvSpPr txBox="1">
          <a:spLocks noChangeArrowheads="1"/>
        </xdr:cNvSpPr>
      </xdr:nvSpPr>
      <xdr:spPr bwMode="auto">
        <a:xfrm>
          <a:off x="3181350" y="828675"/>
          <a:ext cx="85725" cy="38100"/>
        </a:xfrm>
        <a:prstGeom prst="rect">
          <a:avLst/>
        </a:prstGeom>
        <a:noFill/>
        <a:ln w="9525">
          <a:noFill/>
          <a:miter lim="800000"/>
          <a:headEnd/>
          <a:tailEnd/>
        </a:ln>
      </xdr:spPr>
    </xdr:sp>
    <xdr:clientData/>
  </xdr:twoCellAnchor>
  <xdr:twoCellAnchor editAs="oneCell">
    <xdr:from>
      <xdr:col>3</xdr:col>
      <xdr:colOff>0</xdr:colOff>
      <xdr:row>1</xdr:row>
      <xdr:rowOff>0</xdr:rowOff>
    </xdr:from>
    <xdr:to>
      <xdr:col>3</xdr:col>
      <xdr:colOff>85725</xdr:colOff>
      <xdr:row>1</xdr:row>
      <xdr:rowOff>38100</xdr:rowOff>
    </xdr:to>
    <xdr:sp macro="" textlink="">
      <xdr:nvSpPr>
        <xdr:cNvPr id="107923" name="Text Box 1">
          <a:extLst>
            <a:ext uri="{FF2B5EF4-FFF2-40B4-BE49-F238E27FC236}">
              <a16:creationId xmlns="" xmlns:a16="http://schemas.microsoft.com/office/drawing/2014/main" id="{00000000-0008-0000-0800-000093A50100}"/>
            </a:ext>
          </a:extLst>
        </xdr:cNvPr>
        <xdr:cNvSpPr txBox="1">
          <a:spLocks noChangeArrowheads="1"/>
        </xdr:cNvSpPr>
      </xdr:nvSpPr>
      <xdr:spPr bwMode="auto">
        <a:xfrm>
          <a:off x="3181350" y="828675"/>
          <a:ext cx="85725" cy="38100"/>
        </a:xfrm>
        <a:prstGeom prst="rect">
          <a:avLst/>
        </a:prstGeom>
        <a:noFill/>
        <a:ln w="9525">
          <a:noFill/>
          <a:miter lim="800000"/>
          <a:headEnd/>
          <a:tailEnd/>
        </a:ln>
      </xdr:spPr>
    </xdr:sp>
    <xdr:clientData/>
  </xdr:twoCellAnchor>
  <xdr:twoCellAnchor editAs="oneCell">
    <xdr:from>
      <xdr:col>3</xdr:col>
      <xdr:colOff>0</xdr:colOff>
      <xdr:row>1</xdr:row>
      <xdr:rowOff>0</xdr:rowOff>
    </xdr:from>
    <xdr:to>
      <xdr:col>3</xdr:col>
      <xdr:colOff>85725</xdr:colOff>
      <xdr:row>1</xdr:row>
      <xdr:rowOff>38100</xdr:rowOff>
    </xdr:to>
    <xdr:sp macro="" textlink="">
      <xdr:nvSpPr>
        <xdr:cNvPr id="107924" name="Text Box 1">
          <a:extLst>
            <a:ext uri="{FF2B5EF4-FFF2-40B4-BE49-F238E27FC236}">
              <a16:creationId xmlns="" xmlns:a16="http://schemas.microsoft.com/office/drawing/2014/main" id="{00000000-0008-0000-0800-000094A50100}"/>
            </a:ext>
          </a:extLst>
        </xdr:cNvPr>
        <xdr:cNvSpPr txBox="1">
          <a:spLocks noChangeArrowheads="1"/>
        </xdr:cNvSpPr>
      </xdr:nvSpPr>
      <xdr:spPr bwMode="auto">
        <a:xfrm>
          <a:off x="3181350" y="828675"/>
          <a:ext cx="85725" cy="38100"/>
        </a:xfrm>
        <a:prstGeom prst="rect">
          <a:avLst/>
        </a:prstGeom>
        <a:noFill/>
        <a:ln w="9525">
          <a:no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3</xdr:col>
      <xdr:colOff>85725</xdr:colOff>
      <xdr:row>1</xdr:row>
      <xdr:rowOff>38100</xdr:rowOff>
    </xdr:to>
    <xdr:sp macro="" textlink="">
      <xdr:nvSpPr>
        <xdr:cNvPr id="102085" name="Text Box 1">
          <a:extLst>
            <a:ext uri="{FF2B5EF4-FFF2-40B4-BE49-F238E27FC236}">
              <a16:creationId xmlns="" xmlns:a16="http://schemas.microsoft.com/office/drawing/2014/main" id="{00000000-0008-0000-0A00-0000C58E0100}"/>
            </a:ext>
          </a:extLst>
        </xdr:cNvPr>
        <xdr:cNvSpPr txBox="1">
          <a:spLocks noChangeArrowheads="1"/>
        </xdr:cNvSpPr>
      </xdr:nvSpPr>
      <xdr:spPr bwMode="auto">
        <a:xfrm>
          <a:off x="1924050" y="1047750"/>
          <a:ext cx="85725" cy="38100"/>
        </a:xfrm>
        <a:prstGeom prst="rect">
          <a:avLst/>
        </a:prstGeom>
        <a:noFill/>
        <a:ln w="9525">
          <a:noFill/>
          <a:miter lim="800000"/>
          <a:headEnd/>
          <a:tailEnd/>
        </a:ln>
      </xdr:spPr>
    </xdr:sp>
    <xdr:clientData/>
  </xdr:twoCellAnchor>
  <xdr:twoCellAnchor editAs="oneCell">
    <xdr:from>
      <xdr:col>3</xdr:col>
      <xdr:colOff>0</xdr:colOff>
      <xdr:row>1</xdr:row>
      <xdr:rowOff>0</xdr:rowOff>
    </xdr:from>
    <xdr:to>
      <xdr:col>3</xdr:col>
      <xdr:colOff>85725</xdr:colOff>
      <xdr:row>1</xdr:row>
      <xdr:rowOff>38100</xdr:rowOff>
    </xdr:to>
    <xdr:sp macro="" textlink="">
      <xdr:nvSpPr>
        <xdr:cNvPr id="102086" name="Text Box 1">
          <a:extLst>
            <a:ext uri="{FF2B5EF4-FFF2-40B4-BE49-F238E27FC236}">
              <a16:creationId xmlns="" xmlns:a16="http://schemas.microsoft.com/office/drawing/2014/main" id="{00000000-0008-0000-0A00-0000C68E0100}"/>
            </a:ext>
          </a:extLst>
        </xdr:cNvPr>
        <xdr:cNvSpPr txBox="1">
          <a:spLocks noChangeArrowheads="1"/>
        </xdr:cNvSpPr>
      </xdr:nvSpPr>
      <xdr:spPr bwMode="auto">
        <a:xfrm>
          <a:off x="1924050" y="1047750"/>
          <a:ext cx="85725" cy="38100"/>
        </a:xfrm>
        <a:prstGeom prst="rect">
          <a:avLst/>
        </a:prstGeom>
        <a:noFill/>
        <a:ln w="9525">
          <a:noFill/>
          <a:miter lim="800000"/>
          <a:headEnd/>
          <a:tailEnd/>
        </a:ln>
      </xdr:spPr>
    </xdr:sp>
    <xdr:clientData/>
  </xdr:twoCellAnchor>
  <xdr:twoCellAnchor editAs="oneCell">
    <xdr:from>
      <xdr:col>3</xdr:col>
      <xdr:colOff>0</xdr:colOff>
      <xdr:row>1</xdr:row>
      <xdr:rowOff>0</xdr:rowOff>
    </xdr:from>
    <xdr:to>
      <xdr:col>3</xdr:col>
      <xdr:colOff>85725</xdr:colOff>
      <xdr:row>1</xdr:row>
      <xdr:rowOff>38100</xdr:rowOff>
    </xdr:to>
    <xdr:sp macro="" textlink="">
      <xdr:nvSpPr>
        <xdr:cNvPr id="102087" name="Text Box 1">
          <a:extLst>
            <a:ext uri="{FF2B5EF4-FFF2-40B4-BE49-F238E27FC236}">
              <a16:creationId xmlns="" xmlns:a16="http://schemas.microsoft.com/office/drawing/2014/main" id="{00000000-0008-0000-0A00-0000C78E0100}"/>
            </a:ext>
          </a:extLst>
        </xdr:cNvPr>
        <xdr:cNvSpPr txBox="1">
          <a:spLocks noChangeArrowheads="1"/>
        </xdr:cNvSpPr>
      </xdr:nvSpPr>
      <xdr:spPr bwMode="auto">
        <a:xfrm>
          <a:off x="1924050" y="1047750"/>
          <a:ext cx="85725" cy="38100"/>
        </a:xfrm>
        <a:prstGeom prst="rect">
          <a:avLst/>
        </a:prstGeom>
        <a:noFill/>
        <a:ln w="9525">
          <a:no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Nguyen%20Duong/CHV%20Hu&#7879;/N&#259;m%202023/07%20TH&#193;NG/DS%20&#193;N%20KTT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New%20folder/B&#193;O%20C&#193;O%20TK%202020/04%20Th&#225;ng/BCTK%20TT08/CHV%20C&#7909;c/BCTK%20CHV%20THIET%2004%20NAM%2020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Nguyen%20Duong\C&#244;%20Nam\TDNH%20K&#7922;%2009%20THANG%20-%20CHV..NAM...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Nam%202023/04.%20Xay%20dung%20van%20ban%20de%20an/48.T&#224;i%20li&#7879;u%20sau%20tham%20dinh/DTTT%2030_8_2023%20da%20sua/Bieu%20mau%20TKTHADS%2028.4.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am Nhũng_ 06T.2023"/>
      <sheetName val="KINH TẾ 6T.2023"/>
      <sheetName val="DULIEU"/>
    </sheetNames>
    <sheetDataSet>
      <sheetData sheetId="0"/>
      <sheetData sheetId="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hai báo"/>
      <sheetName val="HUONG DAN"/>
      <sheetName val="Du lieu"/>
      <sheetName val="Mau 1"/>
      <sheetName val="PT 1"/>
      <sheetName val="Mau 2"/>
      <sheetName val="PT 2"/>
      <sheetName val="Mau 3M"/>
      <sheetName val="PT 3M"/>
      <sheetName val="Mau 4M"/>
      <sheetName val="PT 4M"/>
      <sheetName val="Mau 5M"/>
      <sheetName val="1+2"/>
      <sheetName val="BCTK CHV THIET 04 NAM 2020"/>
      <sheetName val="Địa bàn"/>
      <sheetName val="DULIEU"/>
      <sheetName val="Tham Nhũng_ 06T.202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nhsach"/>
      <sheetName val="Danhsach1"/>
      <sheetName val="Nguyen_nhan"/>
      <sheetName val="TCTD"/>
      <sheetName val="TK_theonguyennhan"/>
      <sheetName val="TK_theoTCTD"/>
      <sheetName val="Khai báo"/>
    </sheetNames>
    <sheetDataSet>
      <sheetData sheetId="0"/>
      <sheetData sheetId="1"/>
      <sheetData sheetId="2"/>
      <sheetData sheetId="3"/>
      <sheetData sheetId="4"/>
      <sheetData sheetId="5"/>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
      <sheetName val="01"/>
      <sheetName val="PT01"/>
      <sheetName val="02"/>
      <sheetName val="02 (bỏ)"/>
      <sheetName val="PT02"/>
      <sheetName val="03"/>
      <sheetName val="03 (bỏ)"/>
      <sheetName val="04"/>
      <sheetName val="04 (bỏ)"/>
      <sheetName val="05"/>
      <sheetName val="05 (bỏ)"/>
      <sheetName val="06"/>
      <sheetName val="07"/>
      <sheetName val="08"/>
      <sheetName val="09"/>
      <sheetName val="10"/>
      <sheetName val="11"/>
      <sheetName val="12"/>
      <sheetName val="13"/>
    </sheetNames>
    <sheetDataSet>
      <sheetData sheetId="0">
        <row r="2">
          <cell r="C2" t="str">
            <v xml:space="preserve">Đơn vị, người báo cáo: 
Đơn vị nhận báo cáo: </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view="pageBreakPreview" zoomScale="130" zoomScaleSheetLayoutView="130" workbookViewId="0">
      <selection activeCell="D8" sqref="D8"/>
    </sheetView>
  </sheetViews>
  <sheetFormatPr defaultColWidth="8.875" defaultRowHeight="15.75"/>
  <cols>
    <col min="1" max="1" width="8.875" customWidth="1"/>
    <col min="2" max="2" width="19" customWidth="1"/>
    <col min="3" max="3" width="57.375" customWidth="1"/>
    <col min="4" max="4" width="23.375" customWidth="1"/>
    <col min="5" max="5" width="20.125" customWidth="1"/>
  </cols>
  <sheetData>
    <row r="1" spans="1:3" ht="38.25" customHeight="1">
      <c r="A1" s="199" t="s">
        <v>93</v>
      </c>
      <c r="B1" s="199"/>
      <c r="C1" s="18" t="s">
        <v>94</v>
      </c>
    </row>
    <row r="2" spans="1:3" ht="48.75" customHeight="1">
      <c r="A2" s="200" t="s">
        <v>101</v>
      </c>
      <c r="B2" s="200"/>
      <c r="C2" s="17" t="s">
        <v>113</v>
      </c>
    </row>
    <row r="3" spans="1:3">
      <c r="A3" s="202" t="s">
        <v>97</v>
      </c>
      <c r="B3" s="14" t="s">
        <v>99</v>
      </c>
      <c r="C3" s="15" t="s">
        <v>277</v>
      </c>
    </row>
    <row r="4" spans="1:3">
      <c r="A4" s="202"/>
      <c r="B4" s="14" t="s">
        <v>98</v>
      </c>
      <c r="C4" s="16" t="s">
        <v>281</v>
      </c>
    </row>
    <row r="5" spans="1:3">
      <c r="A5" s="202"/>
      <c r="B5" s="14" t="s">
        <v>96</v>
      </c>
      <c r="C5" s="15" t="s">
        <v>276</v>
      </c>
    </row>
    <row r="6" spans="1:3">
      <c r="A6" s="203" t="s">
        <v>95</v>
      </c>
      <c r="B6" s="14" t="s">
        <v>100</v>
      </c>
      <c r="C6" s="15" t="s">
        <v>259</v>
      </c>
    </row>
    <row r="7" spans="1:3">
      <c r="A7" s="203"/>
      <c r="B7" s="14" t="s">
        <v>98</v>
      </c>
      <c r="C7" s="15" t="s">
        <v>281</v>
      </c>
    </row>
    <row r="8" spans="1:3" ht="52.5" customHeight="1">
      <c r="A8" s="201" t="s">
        <v>234</v>
      </c>
      <c r="B8" s="201"/>
      <c r="C8" s="201"/>
    </row>
  </sheetData>
  <mergeCells count="5">
    <mergeCell ref="A1:B1"/>
    <mergeCell ref="A2:B2"/>
    <mergeCell ref="A8:C8"/>
    <mergeCell ref="A3:A5"/>
    <mergeCell ref="A6:A7"/>
  </mergeCells>
  <phoneticPr fontId="11" type="noConversion"/>
  <pageMargins left="0.7" right="0.7" top="0.75" bottom="0.7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11"/>
  <sheetViews>
    <sheetView view="pageBreakPreview" zoomScaleSheetLayoutView="100" workbookViewId="0">
      <selection activeCell="J20" sqref="J20"/>
    </sheetView>
  </sheetViews>
  <sheetFormatPr defaultRowHeight="15.75"/>
  <cols>
    <col min="1" max="1" width="3.5" style="64" customWidth="1"/>
    <col min="2" max="2" width="16.375" style="64" customWidth="1"/>
    <col min="3" max="3" width="10.125" style="64" customWidth="1"/>
    <col min="4" max="4" width="8.875" style="64" customWidth="1"/>
    <col min="5" max="7" width="7.25" style="64" customWidth="1"/>
    <col min="8" max="8" width="8.375" style="64" customWidth="1"/>
    <col min="9" max="9" width="8.75" style="64" customWidth="1"/>
    <col min="10" max="10" width="8.875" style="64" customWidth="1"/>
    <col min="11" max="11" width="10.625" style="64" customWidth="1"/>
    <col min="12" max="18" width="10.25" style="64" customWidth="1"/>
    <col min="19" max="19" width="9" style="64"/>
    <col min="20" max="20" width="16.125" style="66" customWidth="1"/>
    <col min="21" max="16384" width="9" style="64"/>
  </cols>
  <sheetData>
    <row r="1" spans="1:20" s="62" customFormat="1" ht="21.75" customHeight="1">
      <c r="A1" s="315" t="s">
        <v>189</v>
      </c>
      <c r="B1" s="315"/>
      <c r="C1" s="315"/>
      <c r="D1" s="315"/>
      <c r="E1" s="315"/>
      <c r="F1" s="315"/>
      <c r="G1" s="315"/>
      <c r="H1" s="315"/>
      <c r="I1" s="315"/>
      <c r="J1" s="315"/>
      <c r="K1" s="315"/>
      <c r="L1" s="315"/>
      <c r="M1" s="315"/>
      <c r="N1" s="315"/>
      <c r="O1" s="315"/>
      <c r="P1" s="315"/>
      <c r="Q1" s="315"/>
      <c r="R1" s="315"/>
      <c r="T1" s="63"/>
    </row>
    <row r="2" spans="1:20" s="62" customFormat="1" ht="21.75" customHeight="1">
      <c r="A2" s="316" t="s">
        <v>280</v>
      </c>
      <c r="B2" s="316"/>
      <c r="C2" s="316"/>
      <c r="D2" s="316"/>
      <c r="E2" s="316"/>
      <c r="F2" s="316"/>
      <c r="G2" s="316"/>
      <c r="H2" s="316"/>
      <c r="I2" s="316"/>
      <c r="J2" s="316"/>
      <c r="K2" s="316"/>
      <c r="L2" s="316"/>
      <c r="M2" s="316"/>
      <c r="N2" s="316"/>
      <c r="O2" s="316"/>
      <c r="P2" s="316"/>
      <c r="Q2" s="316"/>
      <c r="R2" s="316"/>
      <c r="T2" s="63"/>
    </row>
    <row r="3" spans="1:20">
      <c r="C3" s="322"/>
      <c r="D3" s="322"/>
      <c r="E3" s="322"/>
      <c r="F3" s="322"/>
      <c r="G3" s="322"/>
      <c r="H3" s="322"/>
      <c r="I3" s="322"/>
      <c r="J3" s="322"/>
      <c r="K3" s="73"/>
      <c r="O3" s="323" t="s">
        <v>186</v>
      </c>
      <c r="P3" s="323"/>
      <c r="Q3" s="323"/>
      <c r="R3" s="323"/>
    </row>
    <row r="4" spans="1:20" ht="15.75" customHeight="1">
      <c r="A4" s="267" t="s">
        <v>182</v>
      </c>
      <c r="B4" s="257" t="s">
        <v>183</v>
      </c>
      <c r="C4" s="257" t="s">
        <v>190</v>
      </c>
      <c r="D4" s="318" t="s">
        <v>187</v>
      </c>
      <c r="E4" s="318"/>
      <c r="F4" s="318"/>
      <c r="G4" s="318"/>
      <c r="H4" s="318"/>
      <c r="I4" s="318"/>
      <c r="J4" s="318"/>
      <c r="K4" s="257" t="s">
        <v>191</v>
      </c>
      <c r="L4" s="318" t="s">
        <v>187</v>
      </c>
      <c r="M4" s="318"/>
      <c r="N4" s="318"/>
      <c r="O4" s="318"/>
      <c r="P4" s="318"/>
      <c r="Q4" s="318"/>
      <c r="R4" s="318"/>
    </row>
    <row r="5" spans="1:20" ht="88.5" customHeight="1">
      <c r="A5" s="273"/>
      <c r="B5" s="257"/>
      <c r="C5" s="257"/>
      <c r="D5" s="67" t="s">
        <v>25</v>
      </c>
      <c r="E5" s="68" t="s">
        <v>27</v>
      </c>
      <c r="F5" s="67" t="s">
        <v>24</v>
      </c>
      <c r="G5" s="67" t="s">
        <v>26</v>
      </c>
      <c r="H5" s="68" t="s">
        <v>23</v>
      </c>
      <c r="I5" s="67" t="s">
        <v>147</v>
      </c>
      <c r="J5" s="67" t="s">
        <v>144</v>
      </c>
      <c r="K5" s="257"/>
      <c r="L5" s="67" t="s">
        <v>25</v>
      </c>
      <c r="M5" s="68" t="s">
        <v>27</v>
      </c>
      <c r="N5" s="67" t="s">
        <v>24</v>
      </c>
      <c r="O5" s="67" t="s">
        <v>26</v>
      </c>
      <c r="P5" s="68" t="s">
        <v>23</v>
      </c>
      <c r="Q5" s="67" t="s">
        <v>147</v>
      </c>
      <c r="R5" s="67" t="s">
        <v>144</v>
      </c>
    </row>
    <row r="6" spans="1:20" ht="15.75" customHeight="1">
      <c r="A6" s="69"/>
      <c r="B6" s="69" t="s">
        <v>3</v>
      </c>
      <c r="C6" s="70">
        <v>1</v>
      </c>
      <c r="D6" s="32">
        <v>2</v>
      </c>
      <c r="E6" s="70">
        <v>3</v>
      </c>
      <c r="F6" s="32">
        <v>4</v>
      </c>
      <c r="G6" s="70">
        <v>5</v>
      </c>
      <c r="H6" s="32">
        <v>6</v>
      </c>
      <c r="I6" s="70">
        <v>7</v>
      </c>
      <c r="J6" s="32">
        <v>8</v>
      </c>
      <c r="K6" s="70">
        <v>9</v>
      </c>
      <c r="L6" s="32">
        <v>10</v>
      </c>
      <c r="M6" s="70">
        <v>11</v>
      </c>
      <c r="N6" s="32">
        <v>12</v>
      </c>
      <c r="O6" s="70">
        <v>13</v>
      </c>
      <c r="P6" s="32">
        <v>14</v>
      </c>
      <c r="Q6" s="70">
        <v>15</v>
      </c>
      <c r="R6" s="32">
        <v>16</v>
      </c>
    </row>
    <row r="7" spans="1:20" ht="28.5" customHeight="1">
      <c r="A7" s="33"/>
      <c r="B7" s="34" t="s">
        <v>6</v>
      </c>
      <c r="C7" s="74">
        <v>104701459</v>
      </c>
      <c r="D7" s="74">
        <v>2922910</v>
      </c>
      <c r="E7" s="74">
        <v>0</v>
      </c>
      <c r="F7" s="74">
        <v>302646</v>
      </c>
      <c r="G7" s="74">
        <v>28698</v>
      </c>
      <c r="H7" s="74">
        <v>4453923</v>
      </c>
      <c r="I7" s="74">
        <v>2038160</v>
      </c>
      <c r="J7" s="74">
        <v>94955122</v>
      </c>
      <c r="K7" s="74">
        <v>851637280</v>
      </c>
      <c r="L7" s="74">
        <v>623648906</v>
      </c>
      <c r="M7" s="74">
        <v>470907</v>
      </c>
      <c r="N7" s="74">
        <v>3573946</v>
      </c>
      <c r="O7" s="74">
        <v>3549440</v>
      </c>
      <c r="P7" s="74">
        <v>107105257</v>
      </c>
      <c r="Q7" s="74">
        <v>39571443</v>
      </c>
      <c r="R7" s="74">
        <v>73717381</v>
      </c>
      <c r="T7" s="66">
        <f>C7+K7</f>
        <v>956338739</v>
      </c>
    </row>
    <row r="8" spans="1:20">
      <c r="T8" s="66">
        <f>'02'!D9</f>
        <v>3074931556</v>
      </c>
    </row>
    <row r="9" spans="1:20" s="66" customFormat="1">
      <c r="T9" s="66">
        <f>T7+T8</f>
        <v>4031270295</v>
      </c>
    </row>
    <row r="11" spans="1:20">
      <c r="T11" s="66">
        <v>4031270295</v>
      </c>
    </row>
  </sheetData>
  <sheetProtection formatCells="0" formatColumns="0" formatRows="0" insertColumns="0" insertRows="0"/>
  <mergeCells count="10">
    <mergeCell ref="A1:R1"/>
    <mergeCell ref="A2:R2"/>
    <mergeCell ref="O3:R3"/>
    <mergeCell ref="A4:A5"/>
    <mergeCell ref="B4:B5"/>
    <mergeCell ref="C4:C5"/>
    <mergeCell ref="D4:J4"/>
    <mergeCell ref="K4:K5"/>
    <mergeCell ref="L4:R4"/>
    <mergeCell ref="C3:J3"/>
  </mergeCells>
  <pageMargins left="0.4" right="0.36" top="0.45" bottom="0.49" header="0.31496062992125984" footer="0.31496062992125984"/>
  <pageSetup paperSize="9" scale="7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B47"/>
  <sheetViews>
    <sheetView view="pageBreakPreview" topLeftCell="A4" zoomScale="85" zoomScaleNormal="100" zoomScaleSheetLayoutView="85" workbookViewId="0">
      <selection activeCell="K58" sqref="K58"/>
    </sheetView>
  </sheetViews>
  <sheetFormatPr defaultColWidth="9" defaultRowHeight="15.75"/>
  <cols>
    <col min="1" max="1" width="4.125" style="75" customWidth="1"/>
    <col min="2" max="2" width="21.375" style="75" customWidth="1"/>
    <col min="3" max="3" width="6.625" style="75" customWidth="1"/>
    <col min="4" max="4" width="7.625" style="75" customWidth="1"/>
    <col min="5" max="5" width="10.625" style="75" customWidth="1"/>
    <col min="6" max="6" width="6.5" style="75" customWidth="1"/>
    <col min="7" max="7" width="5.625" style="75" customWidth="1"/>
    <col min="8" max="8" width="6.625" style="75" customWidth="1"/>
    <col min="9" max="9" width="7.625" style="75" customWidth="1"/>
    <col min="10" max="10" width="8" style="75" customWidth="1"/>
    <col min="11" max="11" width="6.625" style="75" customWidth="1"/>
    <col min="12" max="12" width="7.125" style="75" customWidth="1"/>
    <col min="13" max="14" width="6.375" style="75" customWidth="1"/>
    <col min="15" max="15" width="8.5" style="79" customWidth="1"/>
    <col min="16" max="16" width="8.625" style="79" customWidth="1"/>
    <col min="17" max="17" width="8.125" style="79" customWidth="1"/>
    <col min="18" max="18" width="7.125" style="79" customWidth="1"/>
    <col min="19" max="19" width="7" style="79" customWidth="1"/>
    <col min="20" max="20" width="8.375" style="79" customWidth="1"/>
    <col min="21" max="21" width="7.625" style="79" customWidth="1"/>
    <col min="22" max="16384" width="9" style="75"/>
  </cols>
  <sheetData>
    <row r="1" spans="1:28" ht="65.25" customHeight="1">
      <c r="A1" s="234" t="s">
        <v>184</v>
      </c>
      <c r="B1" s="234"/>
      <c r="C1" s="234"/>
      <c r="D1" s="234"/>
      <c r="E1" s="231" t="s">
        <v>286</v>
      </c>
      <c r="F1" s="231"/>
      <c r="G1" s="231"/>
      <c r="H1" s="231"/>
      <c r="I1" s="231"/>
      <c r="J1" s="231"/>
      <c r="K1" s="231"/>
      <c r="L1" s="231"/>
      <c r="M1" s="231"/>
      <c r="N1" s="231"/>
      <c r="O1" s="231"/>
      <c r="P1" s="232" t="str">
        <f>TT!C2</f>
        <v xml:space="preserve">Đơn vị, người báo cáo: 
Đơn vị nhận báo cáo: </v>
      </c>
      <c r="Q1" s="232"/>
      <c r="R1" s="232"/>
      <c r="S1" s="232"/>
      <c r="T1" s="232"/>
      <c r="U1" s="232"/>
    </row>
    <row r="2" spans="1:28" ht="15.75" customHeight="1">
      <c r="B2" s="76"/>
      <c r="C2" s="76"/>
      <c r="D2" s="76"/>
      <c r="J2" s="77"/>
      <c r="K2" s="78"/>
      <c r="L2" s="78"/>
      <c r="M2" s="78"/>
      <c r="N2" s="78"/>
      <c r="P2" s="233" t="s">
        <v>77</v>
      </c>
      <c r="Q2" s="233"/>
      <c r="R2" s="233"/>
      <c r="S2" s="233"/>
      <c r="T2" s="233"/>
      <c r="U2" s="233"/>
      <c r="W2" s="241" t="s">
        <v>235</v>
      </c>
      <c r="X2" s="241"/>
      <c r="Y2" s="241"/>
      <c r="Z2" s="241"/>
      <c r="AA2" s="241"/>
      <c r="AB2" s="241"/>
    </row>
    <row r="3" spans="1:28" s="80" customFormat="1" ht="15.75" customHeight="1">
      <c r="A3" s="236" t="s">
        <v>72</v>
      </c>
      <c r="B3" s="236" t="s">
        <v>73</v>
      </c>
      <c r="C3" s="236" t="s">
        <v>192</v>
      </c>
      <c r="D3" s="210" t="s">
        <v>71</v>
      </c>
      <c r="E3" s="209" t="s">
        <v>4</v>
      </c>
      <c r="F3" s="209"/>
      <c r="G3" s="209" t="s">
        <v>161</v>
      </c>
      <c r="H3" s="209" t="s">
        <v>116</v>
      </c>
      <c r="I3" s="209" t="s">
        <v>28</v>
      </c>
      <c r="J3" s="204" t="s">
        <v>4</v>
      </c>
      <c r="K3" s="219"/>
      <c r="L3" s="219"/>
      <c r="M3" s="219"/>
      <c r="N3" s="219"/>
      <c r="O3" s="219"/>
      <c r="P3" s="219"/>
      <c r="Q3" s="219"/>
      <c r="R3" s="219"/>
      <c r="S3" s="213"/>
      <c r="T3" s="206" t="s">
        <v>168</v>
      </c>
      <c r="U3" s="204" t="s">
        <v>75</v>
      </c>
      <c r="W3" s="209" t="s">
        <v>243</v>
      </c>
      <c r="X3" s="209" t="s">
        <v>244</v>
      </c>
      <c r="Y3" s="209" t="s">
        <v>245</v>
      </c>
      <c r="Z3" s="209" t="s">
        <v>246</v>
      </c>
      <c r="AA3" s="209" t="s">
        <v>247</v>
      </c>
      <c r="AB3" s="209" t="s">
        <v>248</v>
      </c>
    </row>
    <row r="4" spans="1:28" s="80" customFormat="1" ht="15.75" customHeight="1">
      <c r="A4" s="237"/>
      <c r="B4" s="237"/>
      <c r="C4" s="237"/>
      <c r="D4" s="211"/>
      <c r="E4" s="235" t="s">
        <v>170</v>
      </c>
      <c r="F4" s="209" t="s">
        <v>38</v>
      </c>
      <c r="G4" s="209"/>
      <c r="H4" s="209"/>
      <c r="I4" s="209"/>
      <c r="J4" s="209" t="s">
        <v>37</v>
      </c>
      <c r="K4" s="209" t="s">
        <v>4</v>
      </c>
      <c r="L4" s="209"/>
      <c r="M4" s="209"/>
      <c r="N4" s="209"/>
      <c r="O4" s="209"/>
      <c r="P4" s="209" t="s">
        <v>160</v>
      </c>
      <c r="Q4" s="210" t="s">
        <v>162</v>
      </c>
      <c r="R4" s="209" t="s">
        <v>163</v>
      </c>
      <c r="S4" s="209" t="s">
        <v>34</v>
      </c>
      <c r="T4" s="207"/>
      <c r="U4" s="205"/>
      <c r="W4" s="209"/>
      <c r="X4" s="209"/>
      <c r="Y4" s="209"/>
      <c r="Z4" s="209"/>
      <c r="AA4" s="209"/>
      <c r="AB4" s="209"/>
    </row>
    <row r="5" spans="1:28" s="80" customFormat="1" ht="15.75" customHeight="1">
      <c r="A5" s="237"/>
      <c r="B5" s="237"/>
      <c r="C5" s="237"/>
      <c r="D5" s="211"/>
      <c r="E5" s="235"/>
      <c r="F5" s="209"/>
      <c r="G5" s="209"/>
      <c r="H5" s="209"/>
      <c r="I5" s="209"/>
      <c r="J5" s="209"/>
      <c r="K5" s="209" t="s">
        <v>60</v>
      </c>
      <c r="L5" s="216" t="s">
        <v>4</v>
      </c>
      <c r="M5" s="217"/>
      <c r="N5" s="209" t="s">
        <v>31</v>
      </c>
      <c r="O5" s="213" t="s">
        <v>165</v>
      </c>
      <c r="P5" s="209"/>
      <c r="Q5" s="211"/>
      <c r="R5" s="209"/>
      <c r="S5" s="209"/>
      <c r="T5" s="207"/>
      <c r="U5" s="205"/>
      <c r="W5" s="209"/>
      <c r="X5" s="209"/>
      <c r="Y5" s="209"/>
      <c r="Z5" s="209"/>
      <c r="AA5" s="209"/>
      <c r="AB5" s="209"/>
    </row>
    <row r="6" spans="1:28" s="80" customFormat="1" ht="15.75" customHeight="1">
      <c r="A6" s="237"/>
      <c r="B6" s="237"/>
      <c r="C6" s="237"/>
      <c r="D6" s="211"/>
      <c r="E6" s="235"/>
      <c r="F6" s="209"/>
      <c r="G6" s="209"/>
      <c r="H6" s="209"/>
      <c r="I6" s="209"/>
      <c r="J6" s="209"/>
      <c r="K6" s="209"/>
      <c r="L6" s="210" t="s">
        <v>29</v>
      </c>
      <c r="M6" s="204" t="s">
        <v>164</v>
      </c>
      <c r="N6" s="209"/>
      <c r="O6" s="214"/>
      <c r="P6" s="209"/>
      <c r="Q6" s="211"/>
      <c r="R6" s="209"/>
      <c r="S6" s="209"/>
      <c r="T6" s="207"/>
      <c r="U6" s="205"/>
      <c r="W6" s="209"/>
      <c r="X6" s="209"/>
      <c r="Y6" s="209"/>
      <c r="Z6" s="209"/>
      <c r="AA6" s="209"/>
      <c r="AB6" s="209"/>
    </row>
    <row r="7" spans="1:28" s="80" customFormat="1" ht="75" customHeight="1">
      <c r="A7" s="238"/>
      <c r="B7" s="238"/>
      <c r="C7" s="238"/>
      <c r="D7" s="212"/>
      <c r="E7" s="235"/>
      <c r="F7" s="209"/>
      <c r="G7" s="209"/>
      <c r="H7" s="209"/>
      <c r="I7" s="209"/>
      <c r="J7" s="209"/>
      <c r="K7" s="209"/>
      <c r="L7" s="212"/>
      <c r="M7" s="218"/>
      <c r="N7" s="209"/>
      <c r="O7" s="215"/>
      <c r="P7" s="209"/>
      <c r="Q7" s="212"/>
      <c r="R7" s="209"/>
      <c r="S7" s="209"/>
      <c r="T7" s="208"/>
      <c r="U7" s="205"/>
      <c r="W7" s="209"/>
      <c r="X7" s="209"/>
      <c r="Y7" s="209"/>
      <c r="Z7" s="209"/>
      <c r="AA7" s="209"/>
      <c r="AB7" s="209"/>
    </row>
    <row r="8" spans="1:28" ht="14.25" customHeight="1">
      <c r="A8" s="223" t="s">
        <v>3</v>
      </c>
      <c r="B8" s="224"/>
      <c r="C8" s="81">
        <v>1</v>
      </c>
      <c r="D8" s="81">
        <v>2</v>
      </c>
      <c r="E8" s="81">
        <v>3</v>
      </c>
      <c r="F8" s="81">
        <v>4</v>
      </c>
      <c r="G8" s="81">
        <v>5</v>
      </c>
      <c r="H8" s="81">
        <v>6</v>
      </c>
      <c r="I8" s="81">
        <v>7</v>
      </c>
      <c r="J8" s="81">
        <v>8</v>
      </c>
      <c r="K8" s="81">
        <v>9</v>
      </c>
      <c r="L8" s="81">
        <v>10</v>
      </c>
      <c r="M8" s="81">
        <v>11</v>
      </c>
      <c r="N8" s="81">
        <v>12</v>
      </c>
      <c r="O8" s="81">
        <v>13</v>
      </c>
      <c r="P8" s="81">
        <v>14</v>
      </c>
      <c r="Q8" s="81">
        <v>15</v>
      </c>
      <c r="R8" s="81">
        <v>16</v>
      </c>
      <c r="S8" s="81">
        <v>17</v>
      </c>
      <c r="T8" s="81">
        <v>18</v>
      </c>
      <c r="U8" s="81">
        <v>19</v>
      </c>
    </row>
    <row r="9" spans="1:28">
      <c r="A9" s="82" t="s">
        <v>3</v>
      </c>
      <c r="B9" s="83" t="s">
        <v>5</v>
      </c>
      <c r="C9" s="51">
        <v>2543</v>
      </c>
      <c r="D9" s="51">
        <v>10604</v>
      </c>
      <c r="E9" s="51">
        <v>7647</v>
      </c>
      <c r="F9" s="51">
        <v>2957</v>
      </c>
      <c r="G9" s="51">
        <v>10</v>
      </c>
      <c r="H9" s="51">
        <v>6</v>
      </c>
      <c r="I9" s="51">
        <v>10588</v>
      </c>
      <c r="J9" s="51">
        <v>6180</v>
      </c>
      <c r="K9" s="51">
        <v>2170</v>
      </c>
      <c r="L9" s="51">
        <v>2121</v>
      </c>
      <c r="M9" s="51">
        <v>49</v>
      </c>
      <c r="N9" s="51">
        <v>4004</v>
      </c>
      <c r="O9" s="51">
        <v>6</v>
      </c>
      <c r="P9" s="51">
        <v>4055</v>
      </c>
      <c r="Q9" s="51">
        <v>168</v>
      </c>
      <c r="R9" s="51">
        <v>2</v>
      </c>
      <c r="S9" s="51">
        <v>183</v>
      </c>
      <c r="T9" s="51">
        <v>8418</v>
      </c>
      <c r="U9" s="84">
        <v>0.35113268608414239</v>
      </c>
      <c r="W9" s="85">
        <f>D9-E9-F9</f>
        <v>0</v>
      </c>
      <c r="X9" s="85">
        <f>D9-G9-H9-I9</f>
        <v>0</v>
      </c>
      <c r="Y9" s="85">
        <f>I9-J9-P9-Q9-R9-S9</f>
        <v>0</v>
      </c>
      <c r="Z9" s="85">
        <f>J9-K9-N9-O9</f>
        <v>0</v>
      </c>
      <c r="AA9" s="85">
        <f>K9-L9-M9</f>
        <v>0</v>
      </c>
      <c r="AB9" s="85">
        <f>T9-N9-O9-P9-Q9-R9-S9</f>
        <v>0</v>
      </c>
    </row>
    <row r="10" spans="1:28" s="76" customFormat="1">
      <c r="A10" s="86" t="s">
        <v>0</v>
      </c>
      <c r="B10" s="87" t="s">
        <v>57</v>
      </c>
      <c r="C10" s="51"/>
      <c r="D10" s="51">
        <v>6839</v>
      </c>
      <c r="E10" s="51">
        <v>4526</v>
      </c>
      <c r="F10" s="51">
        <v>2313</v>
      </c>
      <c r="G10" s="51">
        <v>7</v>
      </c>
      <c r="H10" s="51">
        <v>2</v>
      </c>
      <c r="I10" s="51">
        <v>6830</v>
      </c>
      <c r="J10" s="51">
        <v>4108</v>
      </c>
      <c r="K10" s="51">
        <v>1905</v>
      </c>
      <c r="L10" s="51">
        <v>1900</v>
      </c>
      <c r="M10" s="51">
        <v>5</v>
      </c>
      <c r="N10" s="51">
        <v>2203</v>
      </c>
      <c r="O10" s="88">
        <v>0</v>
      </c>
      <c r="P10" s="51">
        <v>2563</v>
      </c>
      <c r="Q10" s="51">
        <v>69</v>
      </c>
      <c r="R10" s="51">
        <v>1</v>
      </c>
      <c r="S10" s="51">
        <v>89</v>
      </c>
      <c r="T10" s="51">
        <v>4925</v>
      </c>
      <c r="U10" s="84">
        <v>0.46372930866601753</v>
      </c>
      <c r="W10" s="188">
        <f t="shared" ref="W10:W25" si="0">D10-E10-F10</f>
        <v>0</v>
      </c>
      <c r="X10" s="188">
        <f t="shared" ref="X10:X25" si="1">D10-G10-H10-I10</f>
        <v>0</v>
      </c>
      <c r="Y10" s="188">
        <f t="shared" ref="Y10:Y25" si="2">I10-J10-P10-Q10-R10-S10</f>
        <v>0</v>
      </c>
      <c r="Z10" s="188">
        <f t="shared" ref="Z10:Z25" si="3">J10-K10-N10-O10</f>
        <v>0</v>
      </c>
      <c r="AA10" s="188">
        <f t="shared" ref="AA10:AA25" si="4">K10-L10-M10</f>
        <v>0</v>
      </c>
      <c r="AB10" s="188">
        <f t="shared" ref="AB10:AB25" si="5">T10-N10-O10-P10-Q10-R10-S10</f>
        <v>0</v>
      </c>
    </row>
    <row r="11" spans="1:28">
      <c r="A11" s="89">
        <v>1</v>
      </c>
      <c r="B11" s="54" t="s">
        <v>25</v>
      </c>
      <c r="C11" s="50"/>
      <c r="D11" s="51">
        <v>362</v>
      </c>
      <c r="E11" s="49">
        <v>258</v>
      </c>
      <c r="F11" s="50">
        <v>104</v>
      </c>
      <c r="G11" s="50">
        <v>0</v>
      </c>
      <c r="H11" s="50">
        <v>0</v>
      </c>
      <c r="I11" s="51">
        <v>362</v>
      </c>
      <c r="J11" s="51">
        <v>228</v>
      </c>
      <c r="K11" s="51">
        <v>87</v>
      </c>
      <c r="L11" s="50">
        <v>86</v>
      </c>
      <c r="M11" s="50">
        <v>1</v>
      </c>
      <c r="N11" s="50">
        <v>141</v>
      </c>
      <c r="O11" s="90"/>
      <c r="P11" s="50">
        <v>121</v>
      </c>
      <c r="Q11" s="50">
        <v>3</v>
      </c>
      <c r="R11" s="50">
        <v>1</v>
      </c>
      <c r="S11" s="50">
        <v>9</v>
      </c>
      <c r="T11" s="51">
        <v>275</v>
      </c>
      <c r="U11" s="84">
        <v>0.38157894736842107</v>
      </c>
      <c r="W11" s="85">
        <f t="shared" si="0"/>
        <v>0</v>
      </c>
      <c r="X11" s="85">
        <f t="shared" si="1"/>
        <v>0</v>
      </c>
      <c r="Y11" s="85">
        <f t="shared" si="2"/>
        <v>0</v>
      </c>
      <c r="Z11" s="85">
        <f t="shared" si="3"/>
        <v>0</v>
      </c>
      <c r="AA11" s="85">
        <f t="shared" si="4"/>
        <v>0</v>
      </c>
      <c r="AB11" s="85">
        <f t="shared" si="5"/>
        <v>0</v>
      </c>
    </row>
    <row r="12" spans="1:28">
      <c r="A12" s="89">
        <v>2</v>
      </c>
      <c r="B12" s="91" t="s">
        <v>27</v>
      </c>
      <c r="C12" s="50"/>
      <c r="D12" s="51">
        <v>5</v>
      </c>
      <c r="E12" s="49">
        <v>5</v>
      </c>
      <c r="F12" s="50">
        <v>0</v>
      </c>
      <c r="G12" s="50">
        <v>0</v>
      </c>
      <c r="H12" s="50">
        <v>0</v>
      </c>
      <c r="I12" s="51">
        <v>5</v>
      </c>
      <c r="J12" s="51">
        <v>4</v>
      </c>
      <c r="K12" s="51">
        <v>0</v>
      </c>
      <c r="L12" s="50">
        <v>0</v>
      </c>
      <c r="M12" s="50">
        <v>0</v>
      </c>
      <c r="N12" s="50">
        <v>4</v>
      </c>
      <c r="O12" s="90"/>
      <c r="P12" s="50">
        <v>1</v>
      </c>
      <c r="Q12" s="50">
        <v>0</v>
      </c>
      <c r="R12" s="50">
        <v>0</v>
      </c>
      <c r="S12" s="50">
        <v>0</v>
      </c>
      <c r="T12" s="51">
        <v>5</v>
      </c>
      <c r="U12" s="84">
        <v>0</v>
      </c>
      <c r="W12" s="85">
        <f t="shared" si="0"/>
        <v>0</v>
      </c>
      <c r="X12" s="85">
        <f t="shared" si="1"/>
        <v>0</v>
      </c>
      <c r="Y12" s="85">
        <f t="shared" si="2"/>
        <v>0</v>
      </c>
      <c r="Z12" s="85">
        <f t="shared" si="3"/>
        <v>0</v>
      </c>
      <c r="AA12" s="85">
        <f t="shared" si="4"/>
        <v>0</v>
      </c>
      <c r="AB12" s="85">
        <f t="shared" si="5"/>
        <v>0</v>
      </c>
    </row>
    <row r="13" spans="1:28">
      <c r="A13" s="89">
        <v>3</v>
      </c>
      <c r="B13" s="91" t="s">
        <v>24</v>
      </c>
      <c r="C13" s="50"/>
      <c r="D13" s="51">
        <v>997</v>
      </c>
      <c r="E13" s="49">
        <v>119</v>
      </c>
      <c r="F13" s="50">
        <v>878</v>
      </c>
      <c r="G13" s="50">
        <v>0</v>
      </c>
      <c r="H13" s="50">
        <v>0</v>
      </c>
      <c r="I13" s="51">
        <v>997</v>
      </c>
      <c r="J13" s="51">
        <v>950</v>
      </c>
      <c r="K13" s="51">
        <v>776</v>
      </c>
      <c r="L13" s="50">
        <v>776</v>
      </c>
      <c r="M13" s="50">
        <v>0</v>
      </c>
      <c r="N13" s="50">
        <v>174</v>
      </c>
      <c r="O13" s="90"/>
      <c r="P13" s="50">
        <v>41</v>
      </c>
      <c r="Q13" s="50">
        <v>3</v>
      </c>
      <c r="R13" s="50">
        <v>0</v>
      </c>
      <c r="S13" s="50">
        <v>3</v>
      </c>
      <c r="T13" s="51">
        <v>221</v>
      </c>
      <c r="U13" s="84">
        <v>0.81684210526315792</v>
      </c>
      <c r="W13" s="85">
        <f t="shared" si="0"/>
        <v>0</v>
      </c>
      <c r="X13" s="85">
        <f t="shared" si="1"/>
        <v>0</v>
      </c>
      <c r="Y13" s="85">
        <f t="shared" si="2"/>
        <v>0</v>
      </c>
      <c r="Z13" s="85">
        <f t="shared" si="3"/>
        <v>0</v>
      </c>
      <c r="AA13" s="85">
        <f t="shared" si="4"/>
        <v>0</v>
      </c>
      <c r="AB13" s="85">
        <f t="shared" si="5"/>
        <v>0</v>
      </c>
    </row>
    <row r="14" spans="1:28">
      <c r="A14" s="89">
        <v>4</v>
      </c>
      <c r="B14" s="91" t="s">
        <v>26</v>
      </c>
      <c r="C14" s="50"/>
      <c r="D14" s="51">
        <v>4</v>
      </c>
      <c r="E14" s="49">
        <v>4</v>
      </c>
      <c r="F14" s="50">
        <v>0</v>
      </c>
      <c r="G14" s="50">
        <v>0</v>
      </c>
      <c r="H14" s="50">
        <v>0</v>
      </c>
      <c r="I14" s="51">
        <v>4</v>
      </c>
      <c r="J14" s="51">
        <v>2</v>
      </c>
      <c r="K14" s="51">
        <v>0</v>
      </c>
      <c r="L14" s="50">
        <v>0</v>
      </c>
      <c r="M14" s="50">
        <v>0</v>
      </c>
      <c r="N14" s="50">
        <v>2</v>
      </c>
      <c r="O14" s="90"/>
      <c r="P14" s="50">
        <v>2</v>
      </c>
      <c r="Q14" s="50">
        <v>0</v>
      </c>
      <c r="R14" s="50">
        <v>0</v>
      </c>
      <c r="S14" s="50">
        <v>0</v>
      </c>
      <c r="T14" s="51">
        <v>4</v>
      </c>
      <c r="U14" s="84">
        <v>0</v>
      </c>
      <c r="W14" s="85">
        <f t="shared" si="0"/>
        <v>0</v>
      </c>
      <c r="X14" s="85">
        <f t="shared" si="1"/>
        <v>0</v>
      </c>
      <c r="Y14" s="85">
        <f t="shared" si="2"/>
        <v>0</v>
      </c>
      <c r="Z14" s="85">
        <f t="shared" si="3"/>
        <v>0</v>
      </c>
      <c r="AA14" s="85">
        <f t="shared" si="4"/>
        <v>0</v>
      </c>
      <c r="AB14" s="85">
        <f t="shared" si="5"/>
        <v>0</v>
      </c>
    </row>
    <row r="15" spans="1:28">
      <c r="A15" s="89">
        <v>5</v>
      </c>
      <c r="B15" s="91" t="s">
        <v>23</v>
      </c>
      <c r="C15" s="50"/>
      <c r="D15" s="51">
        <v>1883</v>
      </c>
      <c r="E15" s="49">
        <v>1185</v>
      </c>
      <c r="F15" s="50">
        <v>698</v>
      </c>
      <c r="G15" s="50">
        <v>1</v>
      </c>
      <c r="H15" s="50">
        <v>0</v>
      </c>
      <c r="I15" s="51">
        <v>1882</v>
      </c>
      <c r="J15" s="51">
        <v>1323</v>
      </c>
      <c r="K15" s="51">
        <v>521</v>
      </c>
      <c r="L15" s="50">
        <v>521</v>
      </c>
      <c r="M15" s="50">
        <v>0</v>
      </c>
      <c r="N15" s="50">
        <v>802</v>
      </c>
      <c r="O15" s="90"/>
      <c r="P15" s="50">
        <v>470</v>
      </c>
      <c r="Q15" s="50">
        <v>58</v>
      </c>
      <c r="R15" s="50">
        <v>0</v>
      </c>
      <c r="S15" s="50">
        <v>31</v>
      </c>
      <c r="T15" s="51">
        <v>1361</v>
      </c>
      <c r="U15" s="84">
        <v>0.39380196523053668</v>
      </c>
      <c r="W15" s="85">
        <f t="shared" si="0"/>
        <v>0</v>
      </c>
      <c r="X15" s="85">
        <f t="shared" si="1"/>
        <v>0</v>
      </c>
      <c r="Y15" s="85">
        <f t="shared" si="2"/>
        <v>0</v>
      </c>
      <c r="Z15" s="85">
        <f t="shared" si="3"/>
        <v>0</v>
      </c>
      <c r="AA15" s="85">
        <f t="shared" si="4"/>
        <v>0</v>
      </c>
      <c r="AB15" s="85">
        <f t="shared" si="5"/>
        <v>0</v>
      </c>
    </row>
    <row r="16" spans="1:28" ht="24.75">
      <c r="A16" s="89">
        <v>6</v>
      </c>
      <c r="B16" s="92" t="s">
        <v>147</v>
      </c>
      <c r="C16" s="50"/>
      <c r="D16" s="51">
        <v>327</v>
      </c>
      <c r="E16" s="49">
        <v>318</v>
      </c>
      <c r="F16" s="50">
        <v>9</v>
      </c>
      <c r="G16" s="50">
        <v>1</v>
      </c>
      <c r="H16" s="50">
        <v>0</v>
      </c>
      <c r="I16" s="51">
        <v>326</v>
      </c>
      <c r="J16" s="51">
        <v>136</v>
      </c>
      <c r="K16" s="51">
        <v>11</v>
      </c>
      <c r="L16" s="50">
        <v>11</v>
      </c>
      <c r="M16" s="50">
        <v>0</v>
      </c>
      <c r="N16" s="50">
        <v>125</v>
      </c>
      <c r="O16" s="90"/>
      <c r="P16" s="50">
        <v>190</v>
      </c>
      <c r="Q16" s="50">
        <v>0</v>
      </c>
      <c r="R16" s="50">
        <v>0</v>
      </c>
      <c r="S16" s="50">
        <v>0</v>
      </c>
      <c r="T16" s="51">
        <v>315</v>
      </c>
      <c r="U16" s="84">
        <v>8.0882352941176475E-2</v>
      </c>
      <c r="W16" s="85">
        <f t="shared" si="0"/>
        <v>0</v>
      </c>
      <c r="X16" s="85">
        <f t="shared" si="1"/>
        <v>0</v>
      </c>
      <c r="Y16" s="85">
        <f t="shared" si="2"/>
        <v>0</v>
      </c>
      <c r="Z16" s="85">
        <f t="shared" si="3"/>
        <v>0</v>
      </c>
      <c r="AA16" s="85">
        <f t="shared" si="4"/>
        <v>0</v>
      </c>
      <c r="AB16" s="85">
        <f t="shared" si="5"/>
        <v>0</v>
      </c>
    </row>
    <row r="17" spans="1:28">
      <c r="A17" s="89">
        <v>7</v>
      </c>
      <c r="B17" s="91" t="s">
        <v>144</v>
      </c>
      <c r="C17" s="50"/>
      <c r="D17" s="51">
        <v>3261</v>
      </c>
      <c r="E17" s="49">
        <v>2637</v>
      </c>
      <c r="F17" s="50">
        <v>624</v>
      </c>
      <c r="G17" s="50">
        <v>5</v>
      </c>
      <c r="H17" s="50">
        <v>2</v>
      </c>
      <c r="I17" s="51">
        <v>3254</v>
      </c>
      <c r="J17" s="51">
        <v>1465</v>
      </c>
      <c r="K17" s="51">
        <v>510</v>
      </c>
      <c r="L17" s="50">
        <v>506</v>
      </c>
      <c r="M17" s="50">
        <v>4</v>
      </c>
      <c r="N17" s="50">
        <v>955</v>
      </c>
      <c r="O17" s="90"/>
      <c r="P17" s="50">
        <v>1738</v>
      </c>
      <c r="Q17" s="50">
        <v>5</v>
      </c>
      <c r="R17" s="50">
        <v>0</v>
      </c>
      <c r="S17" s="50">
        <v>46</v>
      </c>
      <c r="T17" s="51">
        <v>2744</v>
      </c>
      <c r="U17" s="84">
        <v>0.34812286689419797</v>
      </c>
      <c r="W17" s="85">
        <f t="shared" si="0"/>
        <v>0</v>
      </c>
      <c r="X17" s="85">
        <f t="shared" si="1"/>
        <v>0</v>
      </c>
      <c r="Y17" s="85">
        <f t="shared" si="2"/>
        <v>0</v>
      </c>
      <c r="Z17" s="85">
        <f t="shared" si="3"/>
        <v>0</v>
      </c>
      <c r="AA17" s="85">
        <f t="shared" si="4"/>
        <v>0</v>
      </c>
      <c r="AB17" s="85">
        <f t="shared" si="5"/>
        <v>0</v>
      </c>
    </row>
    <row r="18" spans="1:28">
      <c r="A18" s="86" t="s">
        <v>1</v>
      </c>
      <c r="B18" s="87" t="s">
        <v>58</v>
      </c>
      <c r="C18" s="51"/>
      <c r="D18" s="51">
        <v>3765</v>
      </c>
      <c r="E18" s="51">
        <v>3121</v>
      </c>
      <c r="F18" s="51">
        <v>644</v>
      </c>
      <c r="G18" s="51">
        <v>3</v>
      </c>
      <c r="H18" s="51">
        <v>4</v>
      </c>
      <c r="I18" s="51">
        <v>3758</v>
      </c>
      <c r="J18" s="51">
        <v>2072</v>
      </c>
      <c r="K18" s="51">
        <v>265</v>
      </c>
      <c r="L18" s="51">
        <v>221</v>
      </c>
      <c r="M18" s="51">
        <v>44</v>
      </c>
      <c r="N18" s="51">
        <v>1801</v>
      </c>
      <c r="O18" s="51">
        <v>6</v>
      </c>
      <c r="P18" s="51">
        <v>1492</v>
      </c>
      <c r="Q18" s="51">
        <v>99</v>
      </c>
      <c r="R18" s="51">
        <v>1</v>
      </c>
      <c r="S18" s="51">
        <v>94</v>
      </c>
      <c r="T18" s="51">
        <v>3493</v>
      </c>
      <c r="U18" s="84">
        <v>0.12789575289575289</v>
      </c>
      <c r="W18" s="85">
        <f t="shared" si="0"/>
        <v>0</v>
      </c>
      <c r="X18" s="85">
        <f t="shared" si="1"/>
        <v>0</v>
      </c>
      <c r="Y18" s="85">
        <f t="shared" si="2"/>
        <v>0</v>
      </c>
      <c r="Z18" s="85">
        <f t="shared" si="3"/>
        <v>0</v>
      </c>
      <c r="AA18" s="85">
        <f t="shared" si="4"/>
        <v>0</v>
      </c>
      <c r="AB18" s="85">
        <f t="shared" si="5"/>
        <v>0</v>
      </c>
    </row>
    <row r="19" spans="1:28">
      <c r="A19" s="89">
        <v>1</v>
      </c>
      <c r="B19" s="54" t="s">
        <v>25</v>
      </c>
      <c r="C19" s="50"/>
      <c r="D19" s="51">
        <v>515</v>
      </c>
      <c r="E19" s="49">
        <v>452</v>
      </c>
      <c r="F19" s="50">
        <v>63</v>
      </c>
      <c r="G19" s="50">
        <v>0</v>
      </c>
      <c r="H19" s="50">
        <v>0</v>
      </c>
      <c r="I19" s="51">
        <v>515</v>
      </c>
      <c r="J19" s="51">
        <v>259</v>
      </c>
      <c r="K19" s="51">
        <v>21</v>
      </c>
      <c r="L19" s="50">
        <v>17</v>
      </c>
      <c r="M19" s="50">
        <v>4</v>
      </c>
      <c r="N19" s="50">
        <v>238</v>
      </c>
      <c r="O19" s="50">
        <v>0</v>
      </c>
      <c r="P19" s="50">
        <v>237</v>
      </c>
      <c r="Q19" s="50">
        <v>7</v>
      </c>
      <c r="R19" s="50">
        <v>1</v>
      </c>
      <c r="S19" s="50">
        <v>11</v>
      </c>
      <c r="T19" s="51">
        <v>494</v>
      </c>
      <c r="U19" s="84">
        <v>8.1081081081081086E-2</v>
      </c>
      <c r="W19" s="85">
        <f t="shared" si="0"/>
        <v>0</v>
      </c>
      <c r="X19" s="85">
        <f t="shared" si="1"/>
        <v>0</v>
      </c>
      <c r="Y19" s="85">
        <f t="shared" si="2"/>
        <v>0</v>
      </c>
      <c r="Z19" s="85">
        <f t="shared" si="3"/>
        <v>0</v>
      </c>
      <c r="AA19" s="85">
        <f t="shared" si="4"/>
        <v>0</v>
      </c>
      <c r="AB19" s="85">
        <f t="shared" si="5"/>
        <v>0</v>
      </c>
    </row>
    <row r="20" spans="1:28">
      <c r="A20" s="89">
        <v>2</v>
      </c>
      <c r="B20" s="91" t="s">
        <v>27</v>
      </c>
      <c r="C20" s="50"/>
      <c r="D20" s="51">
        <v>3</v>
      </c>
      <c r="E20" s="49">
        <v>3</v>
      </c>
      <c r="F20" s="50">
        <v>0</v>
      </c>
      <c r="G20" s="50">
        <v>0</v>
      </c>
      <c r="H20" s="50">
        <v>0</v>
      </c>
      <c r="I20" s="51">
        <v>3</v>
      </c>
      <c r="J20" s="51">
        <v>2</v>
      </c>
      <c r="K20" s="51">
        <v>1</v>
      </c>
      <c r="L20" s="50">
        <v>0</v>
      </c>
      <c r="M20" s="50">
        <v>1</v>
      </c>
      <c r="N20" s="50">
        <v>1</v>
      </c>
      <c r="O20" s="50">
        <v>0</v>
      </c>
      <c r="P20" s="50">
        <v>1</v>
      </c>
      <c r="Q20" s="50">
        <v>0</v>
      </c>
      <c r="R20" s="50">
        <v>0</v>
      </c>
      <c r="S20" s="50">
        <v>0</v>
      </c>
      <c r="T20" s="51">
        <v>2</v>
      </c>
      <c r="U20" s="84">
        <v>0.5</v>
      </c>
      <c r="W20" s="85">
        <f t="shared" si="0"/>
        <v>0</v>
      </c>
      <c r="X20" s="85">
        <f t="shared" si="1"/>
        <v>0</v>
      </c>
      <c r="Y20" s="85">
        <f t="shared" si="2"/>
        <v>0</v>
      </c>
      <c r="Z20" s="85">
        <f t="shared" si="3"/>
        <v>0</v>
      </c>
      <c r="AA20" s="85">
        <f t="shared" si="4"/>
        <v>0</v>
      </c>
      <c r="AB20" s="85">
        <f t="shared" si="5"/>
        <v>0</v>
      </c>
    </row>
    <row r="21" spans="1:28">
      <c r="A21" s="89">
        <v>3</v>
      </c>
      <c r="B21" s="91" t="s">
        <v>24</v>
      </c>
      <c r="C21" s="50"/>
      <c r="D21" s="51">
        <v>510</v>
      </c>
      <c r="E21" s="49">
        <v>372</v>
      </c>
      <c r="F21" s="50">
        <v>138</v>
      </c>
      <c r="G21" s="50">
        <v>2</v>
      </c>
      <c r="H21" s="50">
        <v>0</v>
      </c>
      <c r="I21" s="51">
        <v>508</v>
      </c>
      <c r="J21" s="51">
        <v>298</v>
      </c>
      <c r="K21" s="51">
        <v>58</v>
      </c>
      <c r="L21" s="50">
        <v>47</v>
      </c>
      <c r="M21" s="50">
        <v>11</v>
      </c>
      <c r="N21" s="50">
        <v>239</v>
      </c>
      <c r="O21" s="50">
        <v>1</v>
      </c>
      <c r="P21" s="50">
        <v>195</v>
      </c>
      <c r="Q21" s="50">
        <v>5</v>
      </c>
      <c r="R21" s="50">
        <v>0</v>
      </c>
      <c r="S21" s="50">
        <v>10</v>
      </c>
      <c r="T21" s="51">
        <v>450</v>
      </c>
      <c r="U21" s="84">
        <v>0.19463087248322147</v>
      </c>
      <c r="W21" s="85">
        <f t="shared" si="0"/>
        <v>0</v>
      </c>
      <c r="X21" s="85">
        <f t="shared" si="1"/>
        <v>0</v>
      </c>
      <c r="Y21" s="85">
        <f t="shared" si="2"/>
        <v>0</v>
      </c>
      <c r="Z21" s="85">
        <f t="shared" si="3"/>
        <v>0</v>
      </c>
      <c r="AA21" s="85">
        <f t="shared" si="4"/>
        <v>0</v>
      </c>
      <c r="AB21" s="85">
        <f t="shared" si="5"/>
        <v>0</v>
      </c>
    </row>
    <row r="22" spans="1:28">
      <c r="A22" s="89">
        <v>4</v>
      </c>
      <c r="B22" s="91" t="s">
        <v>26</v>
      </c>
      <c r="C22" s="50"/>
      <c r="D22" s="51">
        <v>2</v>
      </c>
      <c r="E22" s="49">
        <v>2</v>
      </c>
      <c r="F22" s="50">
        <v>0</v>
      </c>
      <c r="G22" s="50">
        <v>0</v>
      </c>
      <c r="H22" s="50">
        <v>0</v>
      </c>
      <c r="I22" s="51">
        <v>2</v>
      </c>
      <c r="J22" s="51">
        <v>1</v>
      </c>
      <c r="K22" s="51">
        <v>0</v>
      </c>
      <c r="L22" s="50">
        <v>0</v>
      </c>
      <c r="M22" s="50">
        <v>0</v>
      </c>
      <c r="N22" s="50">
        <v>1</v>
      </c>
      <c r="O22" s="50">
        <v>0</v>
      </c>
      <c r="P22" s="50">
        <v>1</v>
      </c>
      <c r="Q22" s="50">
        <v>0</v>
      </c>
      <c r="R22" s="50">
        <v>0</v>
      </c>
      <c r="S22" s="50">
        <v>0</v>
      </c>
      <c r="T22" s="51">
        <v>2</v>
      </c>
      <c r="U22" s="84">
        <v>0</v>
      </c>
      <c r="W22" s="85">
        <f t="shared" si="0"/>
        <v>0</v>
      </c>
      <c r="X22" s="85">
        <f t="shared" si="1"/>
        <v>0</v>
      </c>
      <c r="Y22" s="85">
        <f t="shared" si="2"/>
        <v>0</v>
      </c>
      <c r="Z22" s="85">
        <f t="shared" si="3"/>
        <v>0</v>
      </c>
      <c r="AA22" s="85">
        <f t="shared" si="4"/>
        <v>0</v>
      </c>
      <c r="AB22" s="85">
        <f t="shared" si="5"/>
        <v>0</v>
      </c>
    </row>
    <row r="23" spans="1:28">
      <c r="A23" s="89">
        <v>5</v>
      </c>
      <c r="B23" s="91" t="s">
        <v>23</v>
      </c>
      <c r="C23" s="50"/>
      <c r="D23" s="51">
        <v>2211</v>
      </c>
      <c r="E23" s="49">
        <v>1832</v>
      </c>
      <c r="F23" s="50">
        <v>379</v>
      </c>
      <c r="G23" s="50">
        <v>0</v>
      </c>
      <c r="H23" s="50">
        <v>3</v>
      </c>
      <c r="I23" s="51">
        <v>2208</v>
      </c>
      <c r="J23" s="51">
        <v>1283</v>
      </c>
      <c r="K23" s="51">
        <v>136</v>
      </c>
      <c r="L23" s="50">
        <v>112</v>
      </c>
      <c r="M23" s="50">
        <v>24</v>
      </c>
      <c r="N23" s="50">
        <v>1142</v>
      </c>
      <c r="O23" s="50">
        <v>5</v>
      </c>
      <c r="P23" s="50">
        <v>771</v>
      </c>
      <c r="Q23" s="50">
        <v>84</v>
      </c>
      <c r="R23" s="50">
        <v>0</v>
      </c>
      <c r="S23" s="50">
        <v>70</v>
      </c>
      <c r="T23" s="51">
        <v>2072</v>
      </c>
      <c r="U23" s="84">
        <v>0.10600155884645363</v>
      </c>
      <c r="W23" s="85">
        <f t="shared" si="0"/>
        <v>0</v>
      </c>
      <c r="X23" s="85">
        <f t="shared" si="1"/>
        <v>0</v>
      </c>
      <c r="Y23" s="85">
        <f t="shared" si="2"/>
        <v>0</v>
      </c>
      <c r="Z23" s="85">
        <f t="shared" si="3"/>
        <v>0</v>
      </c>
      <c r="AA23" s="85">
        <f t="shared" si="4"/>
        <v>0</v>
      </c>
      <c r="AB23" s="85">
        <f t="shared" si="5"/>
        <v>0</v>
      </c>
    </row>
    <row r="24" spans="1:28" ht="24.75">
      <c r="A24" s="89">
        <v>6</v>
      </c>
      <c r="B24" s="92" t="s">
        <v>147</v>
      </c>
      <c r="C24" s="50"/>
      <c r="D24" s="51">
        <v>5</v>
      </c>
      <c r="E24" s="49">
        <v>5</v>
      </c>
      <c r="F24" s="50">
        <v>0</v>
      </c>
      <c r="G24" s="50">
        <v>0</v>
      </c>
      <c r="H24" s="50">
        <v>0</v>
      </c>
      <c r="I24" s="51">
        <v>5</v>
      </c>
      <c r="J24" s="51">
        <v>3</v>
      </c>
      <c r="K24" s="51">
        <v>0</v>
      </c>
      <c r="L24" s="50">
        <v>0</v>
      </c>
      <c r="M24" s="50">
        <v>0</v>
      </c>
      <c r="N24" s="50">
        <v>3</v>
      </c>
      <c r="O24" s="50">
        <v>0</v>
      </c>
      <c r="P24" s="50">
        <v>2</v>
      </c>
      <c r="Q24" s="50">
        <v>0</v>
      </c>
      <c r="R24" s="50">
        <v>0</v>
      </c>
      <c r="S24" s="50">
        <v>0</v>
      </c>
      <c r="T24" s="51">
        <v>5</v>
      </c>
      <c r="U24" s="84">
        <v>0</v>
      </c>
      <c r="W24" s="85">
        <f t="shared" si="0"/>
        <v>0</v>
      </c>
      <c r="X24" s="85">
        <f t="shared" si="1"/>
        <v>0</v>
      </c>
      <c r="Y24" s="85">
        <f t="shared" si="2"/>
        <v>0</v>
      </c>
      <c r="Z24" s="85">
        <f t="shared" si="3"/>
        <v>0</v>
      </c>
      <c r="AA24" s="85">
        <f t="shared" si="4"/>
        <v>0</v>
      </c>
      <c r="AB24" s="85">
        <f t="shared" si="5"/>
        <v>0</v>
      </c>
    </row>
    <row r="25" spans="1:28">
      <c r="A25" s="89">
        <v>7</v>
      </c>
      <c r="B25" s="91" t="s">
        <v>144</v>
      </c>
      <c r="C25" s="50"/>
      <c r="D25" s="51">
        <v>519</v>
      </c>
      <c r="E25" s="49">
        <v>455</v>
      </c>
      <c r="F25" s="50">
        <v>64</v>
      </c>
      <c r="G25" s="50">
        <v>1</v>
      </c>
      <c r="H25" s="50">
        <v>1</v>
      </c>
      <c r="I25" s="51">
        <v>517</v>
      </c>
      <c r="J25" s="51">
        <v>226</v>
      </c>
      <c r="K25" s="51">
        <v>49</v>
      </c>
      <c r="L25" s="50">
        <v>45</v>
      </c>
      <c r="M25" s="50">
        <v>4</v>
      </c>
      <c r="N25" s="50">
        <v>177</v>
      </c>
      <c r="O25" s="50">
        <v>0</v>
      </c>
      <c r="P25" s="50">
        <v>285</v>
      </c>
      <c r="Q25" s="50">
        <v>3</v>
      </c>
      <c r="R25" s="50">
        <v>0</v>
      </c>
      <c r="S25" s="50">
        <v>3</v>
      </c>
      <c r="T25" s="51">
        <v>468</v>
      </c>
      <c r="U25" s="84">
        <v>0.2168141592920354</v>
      </c>
      <c r="W25" s="85">
        <f t="shared" si="0"/>
        <v>0</v>
      </c>
      <c r="X25" s="85">
        <f t="shared" si="1"/>
        <v>0</v>
      </c>
      <c r="Y25" s="85">
        <f t="shared" si="2"/>
        <v>0</v>
      </c>
      <c r="Z25" s="85">
        <f t="shared" si="3"/>
        <v>0</v>
      </c>
      <c r="AA25" s="85">
        <f t="shared" si="4"/>
        <v>0</v>
      </c>
      <c r="AB25" s="85">
        <f t="shared" si="5"/>
        <v>0</v>
      </c>
    </row>
    <row r="26" spans="1:28">
      <c r="A26" s="93" t="s">
        <v>122</v>
      </c>
      <c r="B26" s="94" t="s">
        <v>121</v>
      </c>
      <c r="C26" s="90"/>
      <c r="D26" s="88"/>
      <c r="E26" s="95"/>
      <c r="F26" s="90"/>
      <c r="G26" s="90"/>
      <c r="H26" s="90"/>
      <c r="I26" s="88"/>
      <c r="J26" s="88"/>
      <c r="K26" s="88"/>
      <c r="L26" s="90"/>
      <c r="M26" s="90"/>
      <c r="N26" s="90"/>
      <c r="O26" s="90"/>
      <c r="P26" s="90"/>
      <c r="Q26" s="90"/>
      <c r="R26" s="90"/>
      <c r="S26" s="90"/>
      <c r="T26" s="88"/>
      <c r="U26" s="90"/>
    </row>
    <row r="27" spans="1:28">
      <c r="A27" s="89">
        <v>1</v>
      </c>
      <c r="B27" s="54" t="s">
        <v>136</v>
      </c>
      <c r="C27" s="90"/>
      <c r="D27" s="88"/>
      <c r="E27" s="95"/>
      <c r="F27" s="90"/>
      <c r="G27" s="50"/>
      <c r="H27" s="90"/>
      <c r="I27" s="88"/>
      <c r="J27" s="88"/>
      <c r="K27" s="88"/>
      <c r="L27" s="50"/>
      <c r="M27" s="90"/>
      <c r="N27" s="90"/>
      <c r="O27" s="90"/>
      <c r="P27" s="90"/>
      <c r="Q27" s="90"/>
      <c r="R27" s="90"/>
      <c r="S27" s="90"/>
      <c r="T27" s="88"/>
      <c r="U27" s="90"/>
    </row>
    <row r="28" spans="1:28" ht="22.5" customHeight="1">
      <c r="A28" s="89">
        <v>2</v>
      </c>
      <c r="B28" s="54" t="s">
        <v>137</v>
      </c>
      <c r="C28" s="90"/>
      <c r="D28" s="88"/>
      <c r="E28" s="95"/>
      <c r="F28" s="50"/>
      <c r="G28" s="90"/>
      <c r="H28" s="90"/>
      <c r="I28" s="88"/>
      <c r="J28" s="88"/>
      <c r="K28" s="88"/>
      <c r="L28" s="50"/>
      <c r="M28" s="90"/>
      <c r="N28" s="90"/>
      <c r="O28" s="90"/>
      <c r="P28" s="90"/>
      <c r="Q28" s="90"/>
      <c r="R28" s="90"/>
      <c r="S28" s="90"/>
      <c r="T28" s="88"/>
      <c r="U28" s="90"/>
    </row>
    <row r="29" spans="1:28" s="98" customFormat="1" ht="21.75" customHeight="1">
      <c r="A29" s="225" t="str">
        <f>TT!C7</f>
        <v>Thanh Hóa, ngày 05 tháng 01 năm 2026</v>
      </c>
      <c r="B29" s="226"/>
      <c r="C29" s="226"/>
      <c r="D29" s="226"/>
      <c r="E29" s="226"/>
      <c r="F29" s="96"/>
      <c r="G29" s="96"/>
      <c r="H29" s="96"/>
      <c r="I29" s="97"/>
      <c r="J29" s="97"/>
      <c r="K29" s="97"/>
      <c r="L29" s="97"/>
      <c r="M29" s="97"/>
      <c r="N29" s="227" t="str">
        <f>TT!C4</f>
        <v>Thanh Hóa, ngày 05 tháng 01 năm 2026</v>
      </c>
      <c r="O29" s="227"/>
      <c r="P29" s="228"/>
      <c r="Q29" s="228"/>
      <c r="R29" s="228"/>
      <c r="S29" s="228"/>
      <c r="T29" s="228"/>
      <c r="U29" s="228"/>
    </row>
    <row r="30" spans="1:28" ht="19.5" customHeight="1">
      <c r="A30" s="221" t="s">
        <v>92</v>
      </c>
      <c r="B30" s="222"/>
      <c r="C30" s="222"/>
      <c r="D30" s="222"/>
      <c r="E30" s="222"/>
      <c r="F30" s="99"/>
      <c r="G30" s="99"/>
      <c r="H30" s="99"/>
      <c r="I30" s="100"/>
      <c r="J30" s="100"/>
      <c r="K30" s="100"/>
      <c r="L30" s="100"/>
      <c r="M30" s="100"/>
      <c r="N30" s="229" t="str">
        <f>TT!C5</f>
        <v>TRƯỞNG THI HÀNH ÁN DÂN SỰ</v>
      </c>
      <c r="O30" s="229"/>
      <c r="P30" s="229"/>
      <c r="Q30" s="229"/>
      <c r="R30" s="229"/>
      <c r="S30" s="229"/>
      <c r="T30" s="229"/>
      <c r="U30" s="229"/>
    </row>
    <row r="31" spans="1:28" ht="69" customHeight="1">
      <c r="A31" s="101"/>
      <c r="B31" s="101"/>
      <c r="C31" s="101"/>
      <c r="D31" s="101"/>
      <c r="E31" s="101"/>
      <c r="F31" s="102"/>
      <c r="G31" s="102"/>
      <c r="H31" s="102"/>
      <c r="I31" s="100"/>
      <c r="J31" s="100"/>
      <c r="K31" s="100"/>
      <c r="L31" s="100"/>
      <c r="M31" s="100"/>
      <c r="N31" s="100"/>
      <c r="O31" s="100"/>
      <c r="P31" s="103"/>
      <c r="Q31" s="103"/>
      <c r="R31" s="100"/>
      <c r="S31" s="100"/>
      <c r="T31" s="102"/>
      <c r="U31" s="102"/>
    </row>
    <row r="32" spans="1:28" ht="15.75" customHeight="1">
      <c r="A32" s="220" t="str">
        <f>TT!C6</f>
        <v>Đào Tuấn Linh</v>
      </c>
      <c r="B32" s="220"/>
      <c r="C32" s="220"/>
      <c r="D32" s="220"/>
      <c r="E32" s="220"/>
      <c r="F32" s="104" t="s">
        <v>2</v>
      </c>
      <c r="G32" s="104"/>
      <c r="H32" s="104"/>
      <c r="I32" s="104"/>
      <c r="J32" s="104"/>
      <c r="K32" s="104"/>
      <c r="L32" s="104"/>
      <c r="M32" s="104"/>
      <c r="N32" s="230" t="str">
        <f>TT!C3</f>
        <v>Trần Văn Dũng</v>
      </c>
      <c r="O32" s="230"/>
      <c r="P32" s="230"/>
      <c r="Q32" s="230"/>
      <c r="R32" s="230"/>
      <c r="S32" s="230"/>
      <c r="T32" s="230"/>
      <c r="U32" s="230"/>
    </row>
    <row r="33" spans="1:21" ht="15.75" customHeight="1">
      <c r="A33" s="60"/>
      <c r="B33" s="60"/>
      <c r="C33" s="60"/>
      <c r="D33" s="60"/>
      <c r="E33" s="60"/>
      <c r="F33" s="104"/>
      <c r="G33" s="104"/>
      <c r="H33" s="104"/>
      <c r="I33" s="104"/>
      <c r="J33" s="104"/>
      <c r="K33" s="104"/>
      <c r="L33" s="104"/>
      <c r="M33" s="104"/>
      <c r="N33" s="61"/>
      <c r="O33" s="61"/>
      <c r="P33" s="61"/>
      <c r="Q33" s="61"/>
      <c r="R33" s="61"/>
      <c r="S33" s="61"/>
      <c r="T33" s="61"/>
      <c r="U33" s="61"/>
    </row>
    <row r="34" spans="1:21" ht="21.75" customHeight="1">
      <c r="A34" s="40"/>
      <c r="B34" s="41" t="s">
        <v>236</v>
      </c>
      <c r="C34" s="40"/>
      <c r="D34" s="40"/>
      <c r="E34" s="40"/>
      <c r="F34" s="105"/>
      <c r="G34" s="105"/>
      <c r="H34" s="105"/>
      <c r="I34" s="105"/>
      <c r="J34" s="105"/>
      <c r="K34" s="105"/>
      <c r="L34" s="105"/>
      <c r="M34" s="105"/>
      <c r="N34" s="40"/>
      <c r="O34" s="40"/>
      <c r="P34" s="40"/>
      <c r="Q34" s="40"/>
      <c r="R34" s="40"/>
      <c r="S34" s="40"/>
      <c r="T34" s="40"/>
      <c r="U34" s="40"/>
    </row>
    <row r="35" spans="1:21" ht="21.75" customHeight="1">
      <c r="A35" s="35"/>
      <c r="B35" s="38" t="s">
        <v>6</v>
      </c>
      <c r="C35" s="35">
        <f>C9-C10-C18</f>
        <v>2543</v>
      </c>
      <c r="D35" s="35">
        <f t="shared" ref="D35:T35" si="6">D9-D10-D18</f>
        <v>0</v>
      </c>
      <c r="E35" s="35">
        <f t="shared" si="6"/>
        <v>0</v>
      </c>
      <c r="F35" s="35">
        <f t="shared" si="6"/>
        <v>0</v>
      </c>
      <c r="G35" s="35">
        <f t="shared" si="6"/>
        <v>0</v>
      </c>
      <c r="H35" s="35">
        <f t="shared" si="6"/>
        <v>0</v>
      </c>
      <c r="I35" s="35">
        <f t="shared" si="6"/>
        <v>0</v>
      </c>
      <c r="J35" s="35">
        <f t="shared" si="6"/>
        <v>0</v>
      </c>
      <c r="K35" s="35">
        <f t="shared" si="6"/>
        <v>0</v>
      </c>
      <c r="L35" s="35">
        <f t="shared" si="6"/>
        <v>0</v>
      </c>
      <c r="M35" s="35">
        <f t="shared" si="6"/>
        <v>0</v>
      </c>
      <c r="N35" s="35">
        <f t="shared" si="6"/>
        <v>0</v>
      </c>
      <c r="O35" s="35">
        <f t="shared" si="6"/>
        <v>0</v>
      </c>
      <c r="P35" s="35">
        <f t="shared" si="6"/>
        <v>0</v>
      </c>
      <c r="Q35" s="35">
        <f t="shared" si="6"/>
        <v>0</v>
      </c>
      <c r="R35" s="35">
        <f t="shared" si="6"/>
        <v>0</v>
      </c>
      <c r="S35" s="35">
        <f t="shared" si="6"/>
        <v>0</v>
      </c>
      <c r="T35" s="35">
        <f t="shared" si="6"/>
        <v>0</v>
      </c>
      <c r="U35" s="35"/>
    </row>
    <row r="36" spans="1:21" ht="21.75" customHeight="1">
      <c r="A36" s="35"/>
      <c r="B36" s="106" t="s">
        <v>57</v>
      </c>
      <c r="C36" s="35">
        <f>C10-SUM(C11:C17)</f>
        <v>0</v>
      </c>
      <c r="D36" s="35">
        <f t="shared" ref="D36:T36" si="7">D10-SUM(D11:D17)</f>
        <v>0</v>
      </c>
      <c r="E36" s="35">
        <f t="shared" si="7"/>
        <v>0</v>
      </c>
      <c r="F36" s="35">
        <f t="shared" si="7"/>
        <v>0</v>
      </c>
      <c r="G36" s="35">
        <f t="shared" si="7"/>
        <v>0</v>
      </c>
      <c r="H36" s="35">
        <f t="shared" si="7"/>
        <v>0</v>
      </c>
      <c r="I36" s="35">
        <f t="shared" si="7"/>
        <v>0</v>
      </c>
      <c r="J36" s="35">
        <f t="shared" si="7"/>
        <v>0</v>
      </c>
      <c r="K36" s="35">
        <f t="shared" si="7"/>
        <v>0</v>
      </c>
      <c r="L36" s="35">
        <f t="shared" si="7"/>
        <v>0</v>
      </c>
      <c r="M36" s="35">
        <f t="shared" si="7"/>
        <v>0</v>
      </c>
      <c r="N36" s="35">
        <f t="shared" si="7"/>
        <v>0</v>
      </c>
      <c r="O36" s="35">
        <f t="shared" si="7"/>
        <v>0</v>
      </c>
      <c r="P36" s="35">
        <f t="shared" si="7"/>
        <v>0</v>
      </c>
      <c r="Q36" s="35">
        <f t="shared" si="7"/>
        <v>0</v>
      </c>
      <c r="R36" s="35">
        <f t="shared" si="7"/>
        <v>0</v>
      </c>
      <c r="S36" s="35">
        <f t="shared" si="7"/>
        <v>0</v>
      </c>
      <c r="T36" s="35">
        <f t="shared" si="7"/>
        <v>0</v>
      </c>
      <c r="U36" s="35"/>
    </row>
    <row r="37" spans="1:21" ht="21.75" customHeight="1">
      <c r="A37" s="107"/>
      <c r="B37" s="106" t="s">
        <v>58</v>
      </c>
      <c r="C37" s="108">
        <f>C18-SUM(C19:C25)</f>
        <v>0</v>
      </c>
      <c r="D37" s="108">
        <f t="shared" ref="D37:T37" si="8">D18-SUM(D19:D25)</f>
        <v>0</v>
      </c>
      <c r="E37" s="108">
        <f t="shared" si="8"/>
        <v>0</v>
      </c>
      <c r="F37" s="108">
        <f t="shared" si="8"/>
        <v>0</v>
      </c>
      <c r="G37" s="108">
        <f t="shared" si="8"/>
        <v>0</v>
      </c>
      <c r="H37" s="108">
        <f t="shared" si="8"/>
        <v>0</v>
      </c>
      <c r="I37" s="108">
        <f t="shared" si="8"/>
        <v>0</v>
      </c>
      <c r="J37" s="108">
        <f t="shared" si="8"/>
        <v>0</v>
      </c>
      <c r="K37" s="108">
        <f t="shared" si="8"/>
        <v>0</v>
      </c>
      <c r="L37" s="108">
        <f t="shared" si="8"/>
        <v>0</v>
      </c>
      <c r="M37" s="108">
        <f t="shared" si="8"/>
        <v>0</v>
      </c>
      <c r="N37" s="108">
        <f t="shared" si="8"/>
        <v>0</v>
      </c>
      <c r="O37" s="108">
        <f t="shared" si="8"/>
        <v>0</v>
      </c>
      <c r="P37" s="108">
        <f t="shared" si="8"/>
        <v>0</v>
      </c>
      <c r="Q37" s="108">
        <f t="shared" si="8"/>
        <v>0</v>
      </c>
      <c r="R37" s="108">
        <f t="shared" si="8"/>
        <v>0</v>
      </c>
      <c r="S37" s="108">
        <f t="shared" si="8"/>
        <v>0</v>
      </c>
      <c r="T37" s="108">
        <f t="shared" si="8"/>
        <v>0</v>
      </c>
      <c r="U37" s="108"/>
    </row>
    <row r="39" spans="1:21">
      <c r="A39" s="240" t="s">
        <v>193</v>
      </c>
      <c r="B39" s="240"/>
      <c r="C39" s="240"/>
      <c r="D39" s="240"/>
      <c r="E39" s="240"/>
      <c r="F39" s="240"/>
      <c r="G39" s="240"/>
      <c r="H39" s="240"/>
      <c r="I39" s="240"/>
      <c r="J39" s="240"/>
      <c r="K39" s="240" t="s">
        <v>200</v>
      </c>
      <c r="L39" s="240"/>
      <c r="M39" s="240"/>
      <c r="N39" s="240"/>
      <c r="O39" s="240"/>
      <c r="P39" s="240"/>
      <c r="Q39" s="240"/>
      <c r="R39" s="240"/>
      <c r="S39" s="240"/>
      <c r="T39" s="240"/>
      <c r="U39" s="240"/>
    </row>
    <row r="40" spans="1:21">
      <c r="A40" s="239" t="s">
        <v>194</v>
      </c>
      <c r="B40" s="239"/>
      <c r="C40" s="239"/>
      <c r="D40" s="239"/>
      <c r="E40" s="239"/>
      <c r="F40" s="239"/>
      <c r="G40" s="239"/>
      <c r="H40" s="239"/>
      <c r="I40" s="239"/>
      <c r="J40" s="239"/>
      <c r="K40" s="239" t="s">
        <v>201</v>
      </c>
      <c r="L40" s="239"/>
      <c r="M40" s="239"/>
      <c r="N40" s="239"/>
      <c r="O40" s="239"/>
      <c r="P40" s="239"/>
      <c r="Q40" s="239"/>
      <c r="R40" s="239"/>
      <c r="S40" s="239"/>
      <c r="T40" s="239"/>
      <c r="U40" s="239"/>
    </row>
    <row r="41" spans="1:21">
      <c r="A41" s="239" t="s">
        <v>195</v>
      </c>
      <c r="B41" s="239"/>
      <c r="C41" s="239"/>
      <c r="D41" s="239"/>
      <c r="E41" s="239"/>
      <c r="F41" s="239"/>
      <c r="G41" s="239"/>
      <c r="H41" s="239"/>
      <c r="I41" s="239"/>
      <c r="J41" s="239"/>
      <c r="K41" s="239" t="s">
        <v>202</v>
      </c>
      <c r="L41" s="239"/>
      <c r="M41" s="239"/>
      <c r="N41" s="239"/>
      <c r="O41" s="239"/>
      <c r="P41" s="239"/>
      <c r="Q41" s="239"/>
      <c r="R41" s="239"/>
      <c r="S41" s="239"/>
      <c r="T41" s="239"/>
      <c r="U41" s="239"/>
    </row>
    <row r="42" spans="1:21">
      <c r="A42" s="239" t="s">
        <v>196</v>
      </c>
      <c r="B42" s="239"/>
      <c r="C42" s="239"/>
      <c r="D42" s="239"/>
      <c r="E42" s="239"/>
      <c r="F42" s="239"/>
      <c r="G42" s="239"/>
      <c r="H42" s="239"/>
      <c r="I42" s="239"/>
      <c r="J42" s="239"/>
      <c r="K42" s="239" t="s">
        <v>203</v>
      </c>
      <c r="L42" s="239"/>
      <c r="M42" s="239"/>
      <c r="N42" s="239"/>
      <c r="O42" s="239"/>
      <c r="P42" s="239"/>
      <c r="Q42" s="239"/>
      <c r="R42" s="239"/>
      <c r="S42" s="239"/>
      <c r="T42" s="239"/>
      <c r="U42" s="239"/>
    </row>
    <row r="43" spans="1:21">
      <c r="A43" s="239" t="s">
        <v>197</v>
      </c>
      <c r="B43" s="239"/>
      <c r="C43" s="239"/>
      <c r="D43" s="239"/>
      <c r="E43" s="239"/>
      <c r="F43" s="239"/>
      <c r="G43" s="239"/>
      <c r="H43" s="239"/>
      <c r="I43" s="239"/>
      <c r="J43" s="239"/>
      <c r="K43" s="243" t="s">
        <v>204</v>
      </c>
      <c r="L43" s="243"/>
      <c r="M43" s="243"/>
      <c r="N43" s="243"/>
      <c r="O43" s="243"/>
      <c r="P43" s="243"/>
      <c r="Q43" s="243"/>
      <c r="R43" s="243"/>
      <c r="S43" s="243"/>
      <c r="T43" s="243"/>
      <c r="U43" s="243"/>
    </row>
    <row r="44" spans="1:21" ht="27.75" customHeight="1">
      <c r="A44" s="239" t="s">
        <v>198</v>
      </c>
      <c r="B44" s="239"/>
      <c r="C44" s="239"/>
      <c r="D44" s="239"/>
      <c r="E44" s="239"/>
      <c r="F44" s="239"/>
      <c r="G44" s="239"/>
      <c r="H44" s="239"/>
      <c r="I44" s="239"/>
      <c r="J44" s="239"/>
      <c r="K44" s="242" t="s">
        <v>228</v>
      </c>
      <c r="L44" s="242"/>
      <c r="M44" s="242"/>
      <c r="N44" s="242"/>
      <c r="O44" s="242"/>
      <c r="P44" s="242"/>
      <c r="Q44" s="242"/>
      <c r="R44" s="242"/>
      <c r="S44" s="242"/>
      <c r="T44" s="242"/>
      <c r="U44" s="242"/>
    </row>
    <row r="45" spans="1:21" ht="27.75" customHeight="1">
      <c r="A45" s="239" t="s">
        <v>199</v>
      </c>
      <c r="B45" s="239"/>
      <c r="C45" s="239"/>
      <c r="D45" s="239"/>
      <c r="E45" s="239"/>
      <c r="F45" s="239"/>
      <c r="G45" s="239"/>
      <c r="H45" s="239"/>
      <c r="I45" s="239"/>
      <c r="J45" s="239"/>
      <c r="K45" s="242" t="s">
        <v>229</v>
      </c>
      <c r="L45" s="242"/>
      <c r="M45" s="242"/>
      <c r="N45" s="242"/>
      <c r="O45" s="242"/>
      <c r="P45" s="242"/>
      <c r="Q45" s="242"/>
      <c r="R45" s="242"/>
      <c r="S45" s="242"/>
      <c r="T45" s="242"/>
      <c r="U45" s="242"/>
    </row>
    <row r="47" spans="1:21" s="195" customFormat="1" ht="18.75" customHeight="1">
      <c r="O47" s="196"/>
      <c r="P47" s="196"/>
      <c r="Q47" s="196"/>
      <c r="R47" s="196"/>
      <c r="S47" s="196"/>
      <c r="T47" s="196"/>
      <c r="U47" s="196"/>
    </row>
  </sheetData>
  <sheetProtection formatCells="0" formatColumns="0" formatRows="0" insertRows="0"/>
  <dataConsolidate/>
  <mergeCells count="57">
    <mergeCell ref="Z3:Z7"/>
    <mergeCell ref="AA3:AA7"/>
    <mergeCell ref="AB3:AB7"/>
    <mergeCell ref="W2:AB2"/>
    <mergeCell ref="A45:J45"/>
    <mergeCell ref="K45:U45"/>
    <mergeCell ref="W3:W7"/>
    <mergeCell ref="X3:X7"/>
    <mergeCell ref="Y3:Y7"/>
    <mergeCell ref="A42:J42"/>
    <mergeCell ref="K42:U42"/>
    <mergeCell ref="A43:J43"/>
    <mergeCell ref="K43:U43"/>
    <mergeCell ref="A44:J44"/>
    <mergeCell ref="K44:U44"/>
    <mergeCell ref="K39:U39"/>
    <mergeCell ref="K40:U40"/>
    <mergeCell ref="K41:U41"/>
    <mergeCell ref="A39:J39"/>
    <mergeCell ref="A40:J40"/>
    <mergeCell ref="A41:J41"/>
    <mergeCell ref="E1:O1"/>
    <mergeCell ref="P1:U1"/>
    <mergeCell ref="P2:U2"/>
    <mergeCell ref="A1:D1"/>
    <mergeCell ref="J4:J7"/>
    <mergeCell ref="F4:F7"/>
    <mergeCell ref="G3:G7"/>
    <mergeCell ref="E4:E7"/>
    <mergeCell ref="C3:C7"/>
    <mergeCell ref="D3:D7"/>
    <mergeCell ref="I3:I7"/>
    <mergeCell ref="B3:B7"/>
    <mergeCell ref="A3:A7"/>
    <mergeCell ref="E3:F3"/>
    <mergeCell ref="H3:H7"/>
    <mergeCell ref="N5:N7"/>
    <mergeCell ref="A32:E32"/>
    <mergeCell ref="A30:E30"/>
    <mergeCell ref="A8:B8"/>
    <mergeCell ref="A29:E29"/>
    <mergeCell ref="N29:U29"/>
    <mergeCell ref="N30:U30"/>
    <mergeCell ref="N32:U32"/>
    <mergeCell ref="U3:U7"/>
    <mergeCell ref="T3:T7"/>
    <mergeCell ref="K5:K7"/>
    <mergeCell ref="R4:R7"/>
    <mergeCell ref="P4:P7"/>
    <mergeCell ref="K4:O4"/>
    <mergeCell ref="Q4:Q7"/>
    <mergeCell ref="O5:O7"/>
    <mergeCell ref="L5:M5"/>
    <mergeCell ref="L6:L7"/>
    <mergeCell ref="M6:M7"/>
    <mergeCell ref="J3:S3"/>
    <mergeCell ref="S4:S7"/>
  </mergeCells>
  <phoneticPr fontId="11" type="noConversion"/>
  <pageMargins left="0.43307086614173201" right="0.196850393700787" top="0.196850393700787" bottom="0" header="0.196850393700787" footer="0.196850393700787"/>
  <pageSetup paperSize="9" scale="79" orientation="landscape" r:id="rId1"/>
  <headerFooter alignWithMargins="0"/>
  <ignoredErrors>
    <ignoredError sqref="P1"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F59"/>
  <sheetViews>
    <sheetView view="pageBreakPreview" zoomScaleNormal="90" zoomScaleSheetLayoutView="100" workbookViewId="0">
      <selection activeCell="K36" sqref="K36"/>
    </sheetView>
  </sheetViews>
  <sheetFormatPr defaultColWidth="9" defaultRowHeight="15.75"/>
  <cols>
    <col min="1" max="1" width="7.125" style="1" customWidth="1"/>
    <col min="2" max="2" width="50.125" style="1" customWidth="1"/>
    <col min="3" max="3" width="16.875" style="1" customWidth="1"/>
    <col min="4" max="4" width="18.875" style="1" customWidth="1"/>
    <col min="5" max="6" width="9" style="46"/>
    <col min="7" max="16384" width="9" style="1"/>
  </cols>
  <sheetData>
    <row r="1" spans="1:6" s="5" customFormat="1" ht="31.5" customHeight="1">
      <c r="A1" s="244" t="s">
        <v>148</v>
      </c>
      <c r="B1" s="245"/>
      <c r="C1" s="245"/>
      <c r="D1" s="245"/>
      <c r="E1" s="109"/>
      <c r="F1" s="109"/>
    </row>
    <row r="2" spans="1:6" s="6" customFormat="1" ht="18.75">
      <c r="A2" s="247" t="s">
        <v>14</v>
      </c>
      <c r="B2" s="248"/>
      <c r="C2" s="110" t="s">
        <v>56</v>
      </c>
      <c r="D2" s="110" t="s">
        <v>59</v>
      </c>
      <c r="E2" s="253" t="s">
        <v>56</v>
      </c>
      <c r="F2" s="253" t="s">
        <v>59</v>
      </c>
    </row>
    <row r="3" spans="1:6" s="6" customFormat="1" ht="18.75">
      <c r="A3" s="249"/>
      <c r="B3" s="250"/>
      <c r="C3" s="111">
        <v>1</v>
      </c>
      <c r="D3" s="111">
        <v>2</v>
      </c>
      <c r="E3" s="253"/>
      <c r="F3" s="253"/>
    </row>
    <row r="4" spans="1:6" s="2" customFormat="1" ht="15">
      <c r="A4" s="112" t="s">
        <v>7</v>
      </c>
      <c r="B4" s="113" t="s">
        <v>171</v>
      </c>
      <c r="C4" s="30">
        <v>5</v>
      </c>
      <c r="D4" s="30">
        <v>44</v>
      </c>
      <c r="E4" s="114">
        <f>C4-C5-C6-C8-C9-C10-C11-C12</f>
        <v>0</v>
      </c>
      <c r="F4" s="114">
        <f>D4-D5-D6-D7-D8-D9-D11-D12</f>
        <v>0</v>
      </c>
    </row>
    <row r="5" spans="1:6" s="2" customFormat="1" ht="15">
      <c r="A5" s="115" t="s">
        <v>9</v>
      </c>
      <c r="B5" s="116" t="s">
        <v>102</v>
      </c>
      <c r="C5" s="31">
        <v>1</v>
      </c>
      <c r="D5" s="31">
        <v>2</v>
      </c>
      <c r="E5" s="117"/>
      <c r="F5" s="117"/>
    </row>
    <row r="6" spans="1:6" s="2" customFormat="1" ht="15">
      <c r="A6" s="115" t="s">
        <v>10</v>
      </c>
      <c r="B6" s="116" t="s">
        <v>103</v>
      </c>
      <c r="C6" s="31">
        <v>1</v>
      </c>
      <c r="D6" s="31">
        <v>0</v>
      </c>
      <c r="E6" s="117"/>
      <c r="F6" s="117"/>
    </row>
    <row r="7" spans="1:6" s="2" customFormat="1" ht="15">
      <c r="A7" s="115" t="s">
        <v>30</v>
      </c>
      <c r="B7" s="116" t="s">
        <v>104</v>
      </c>
      <c r="C7" s="118">
        <v>0</v>
      </c>
      <c r="D7" s="31">
        <v>40</v>
      </c>
      <c r="E7" s="117"/>
      <c r="F7" s="117"/>
    </row>
    <row r="8" spans="1:6" s="2" customFormat="1" ht="15">
      <c r="A8" s="115" t="s">
        <v>32</v>
      </c>
      <c r="B8" s="116" t="s">
        <v>105</v>
      </c>
      <c r="C8" s="31">
        <v>1</v>
      </c>
      <c r="D8" s="31">
        <v>1</v>
      </c>
      <c r="E8" s="117"/>
      <c r="F8" s="117"/>
    </row>
    <row r="9" spans="1:6" s="2" customFormat="1" ht="15">
      <c r="A9" s="115" t="s">
        <v>33</v>
      </c>
      <c r="B9" s="116" t="s">
        <v>106</v>
      </c>
      <c r="C9" s="31">
        <v>1</v>
      </c>
      <c r="D9" s="31">
        <v>0</v>
      </c>
      <c r="E9" s="117"/>
      <c r="F9" s="117"/>
    </row>
    <row r="10" spans="1:6" s="2" customFormat="1" ht="15">
      <c r="A10" s="115" t="s">
        <v>51</v>
      </c>
      <c r="B10" s="116" t="s">
        <v>107</v>
      </c>
      <c r="C10" s="31">
        <v>1</v>
      </c>
      <c r="D10" s="118">
        <v>0</v>
      </c>
      <c r="E10" s="117"/>
      <c r="F10" s="117"/>
    </row>
    <row r="11" spans="1:6" s="2" customFormat="1" ht="15">
      <c r="A11" s="115" t="s">
        <v>54</v>
      </c>
      <c r="B11" s="116" t="s">
        <v>108</v>
      </c>
      <c r="C11" s="31">
        <v>0</v>
      </c>
      <c r="D11" s="31">
        <v>0</v>
      </c>
      <c r="E11" s="117"/>
      <c r="F11" s="117"/>
    </row>
    <row r="12" spans="1:6" s="2" customFormat="1" ht="15">
      <c r="A12" s="115" t="s">
        <v>55</v>
      </c>
      <c r="B12" s="116" t="s">
        <v>109</v>
      </c>
      <c r="C12" s="31">
        <v>0</v>
      </c>
      <c r="D12" s="31">
        <v>1</v>
      </c>
      <c r="E12" s="117"/>
      <c r="F12" s="117"/>
    </row>
    <row r="13" spans="1:6">
      <c r="A13" s="112" t="s">
        <v>8</v>
      </c>
      <c r="B13" s="113" t="s">
        <v>172</v>
      </c>
      <c r="C13" s="30">
        <v>69</v>
      </c>
      <c r="D13" s="30">
        <v>105</v>
      </c>
      <c r="E13" s="114">
        <f>C13-C14-C15-C17-C18-C19-C20-C22</f>
        <v>0</v>
      </c>
      <c r="F13" s="114">
        <f>D13-SUM(D14:D21)</f>
        <v>0</v>
      </c>
    </row>
    <row r="14" spans="1:6" s="2" customFormat="1" ht="15">
      <c r="A14" s="115" t="s">
        <v>11</v>
      </c>
      <c r="B14" s="116" t="s">
        <v>42</v>
      </c>
      <c r="C14" s="31">
        <v>0</v>
      </c>
      <c r="D14" s="31">
        <v>0</v>
      </c>
      <c r="E14" s="117"/>
      <c r="F14" s="117"/>
    </row>
    <row r="15" spans="1:6" s="2" customFormat="1" ht="15">
      <c r="A15" s="115" t="s">
        <v>12</v>
      </c>
      <c r="B15" s="116" t="s">
        <v>43</v>
      </c>
      <c r="C15" s="31">
        <v>2</v>
      </c>
      <c r="D15" s="31">
        <v>0</v>
      </c>
      <c r="E15" s="117"/>
      <c r="F15" s="117"/>
    </row>
    <row r="16" spans="1:6" s="2" customFormat="1" ht="15">
      <c r="A16" s="115" t="s">
        <v>112</v>
      </c>
      <c r="B16" s="116" t="s">
        <v>53</v>
      </c>
      <c r="C16" s="118">
        <v>0</v>
      </c>
      <c r="D16" s="31">
        <v>6</v>
      </c>
      <c r="E16" s="117"/>
      <c r="F16" s="117"/>
    </row>
    <row r="17" spans="1:6" s="10" customFormat="1" ht="15">
      <c r="A17" s="115" t="s">
        <v>124</v>
      </c>
      <c r="B17" s="116" t="s">
        <v>44</v>
      </c>
      <c r="C17" s="31">
        <v>56</v>
      </c>
      <c r="D17" s="31">
        <v>77</v>
      </c>
      <c r="E17" s="119"/>
      <c r="F17" s="119"/>
    </row>
    <row r="18" spans="1:6" s="2" customFormat="1" ht="15">
      <c r="A18" s="115" t="s">
        <v>125</v>
      </c>
      <c r="B18" s="116" t="s">
        <v>45</v>
      </c>
      <c r="C18" s="31">
        <v>11</v>
      </c>
      <c r="D18" s="31">
        <v>19</v>
      </c>
      <c r="E18" s="117"/>
      <c r="F18" s="117"/>
    </row>
    <row r="19" spans="1:6" s="2" customFormat="1" ht="15">
      <c r="A19" s="115" t="s">
        <v>126</v>
      </c>
      <c r="B19" s="116" t="s">
        <v>46</v>
      </c>
      <c r="C19" s="31">
        <v>0</v>
      </c>
      <c r="D19" s="31">
        <v>3</v>
      </c>
      <c r="E19" s="117"/>
      <c r="F19" s="117"/>
    </row>
    <row r="20" spans="1:6" s="2" customFormat="1" ht="15">
      <c r="A20" s="115" t="s">
        <v>127</v>
      </c>
      <c r="B20" s="116" t="s">
        <v>47</v>
      </c>
      <c r="C20" s="31">
        <v>0</v>
      </c>
      <c r="D20" s="31">
        <v>0</v>
      </c>
      <c r="E20" s="117"/>
      <c r="F20" s="117"/>
    </row>
    <row r="21" spans="1:6" s="2" customFormat="1" ht="15">
      <c r="A21" s="115" t="s">
        <v>128</v>
      </c>
      <c r="B21" s="116" t="s">
        <v>52</v>
      </c>
      <c r="C21" s="118">
        <v>0</v>
      </c>
      <c r="D21" s="31">
        <v>0</v>
      </c>
      <c r="E21" s="117"/>
      <c r="F21" s="117"/>
    </row>
    <row r="22" spans="1:6" s="10" customFormat="1" ht="15">
      <c r="A22" s="115" t="s">
        <v>129</v>
      </c>
      <c r="B22" s="116" t="s">
        <v>48</v>
      </c>
      <c r="C22" s="31">
        <v>0</v>
      </c>
      <c r="D22" s="31">
        <v>0</v>
      </c>
      <c r="E22" s="114">
        <f>C22-C23-C24</f>
        <v>0</v>
      </c>
      <c r="F22" s="114">
        <f>D22-D23-D24</f>
        <v>0</v>
      </c>
    </row>
    <row r="23" spans="1:6" s="10" customFormat="1" ht="15">
      <c r="A23" s="115" t="s">
        <v>130</v>
      </c>
      <c r="B23" s="116" t="s">
        <v>114</v>
      </c>
      <c r="C23" s="31">
        <v>0</v>
      </c>
      <c r="D23" s="31">
        <v>0</v>
      </c>
      <c r="E23" s="119"/>
      <c r="F23" s="119"/>
    </row>
    <row r="24" spans="1:6" s="10" customFormat="1" ht="15">
      <c r="A24" s="115" t="s">
        <v>131</v>
      </c>
      <c r="B24" s="116" t="s">
        <v>115</v>
      </c>
      <c r="C24" s="31">
        <v>0</v>
      </c>
      <c r="D24" s="31">
        <v>0</v>
      </c>
      <c r="E24" s="119"/>
      <c r="F24" s="119"/>
    </row>
    <row r="25" spans="1:6" s="7" customFormat="1" ht="15">
      <c r="A25" s="112" t="s">
        <v>13</v>
      </c>
      <c r="B25" s="113" t="s">
        <v>173</v>
      </c>
      <c r="C25" s="30">
        <v>1</v>
      </c>
      <c r="D25" s="30">
        <v>1</v>
      </c>
      <c r="E25" s="114">
        <f>C25-C26-C29</f>
        <v>0</v>
      </c>
      <c r="F25" s="114">
        <f>D25-D26-D29</f>
        <v>0</v>
      </c>
    </row>
    <row r="26" spans="1:6" s="8" customFormat="1" ht="15">
      <c r="A26" s="115" t="s">
        <v>110</v>
      </c>
      <c r="B26" s="116" t="s">
        <v>49</v>
      </c>
      <c r="C26" s="31">
        <v>0</v>
      </c>
      <c r="D26" s="31">
        <v>0</v>
      </c>
      <c r="E26" s="114">
        <f>C26-C27-C28</f>
        <v>0</v>
      </c>
      <c r="F26" s="114">
        <f>D26-D27-D28</f>
        <v>0</v>
      </c>
    </row>
    <row r="27" spans="1:6" s="8" customFormat="1" ht="15">
      <c r="A27" s="115" t="s">
        <v>132</v>
      </c>
      <c r="B27" s="116" t="s">
        <v>119</v>
      </c>
      <c r="C27" s="31">
        <v>0</v>
      </c>
      <c r="D27" s="31">
        <v>0</v>
      </c>
      <c r="E27" s="120"/>
      <c r="F27" s="120"/>
    </row>
    <row r="28" spans="1:6" s="8" customFormat="1" ht="15">
      <c r="A28" s="115" t="s">
        <v>133</v>
      </c>
      <c r="B28" s="116" t="s">
        <v>120</v>
      </c>
      <c r="C28" s="31">
        <v>0</v>
      </c>
      <c r="D28" s="31">
        <v>0</v>
      </c>
      <c r="E28" s="120"/>
      <c r="F28" s="120"/>
    </row>
    <row r="29" spans="1:6" s="9" customFormat="1">
      <c r="A29" s="115" t="s">
        <v>111</v>
      </c>
      <c r="B29" s="116" t="s">
        <v>50</v>
      </c>
      <c r="C29" s="31">
        <v>1</v>
      </c>
      <c r="D29" s="31">
        <v>1</v>
      </c>
      <c r="E29" s="121"/>
      <c r="F29" s="121"/>
    </row>
    <row r="30" spans="1:6" s="2" customFormat="1" ht="15">
      <c r="A30" s="112" t="s">
        <v>15</v>
      </c>
      <c r="B30" s="113" t="s">
        <v>174</v>
      </c>
      <c r="C30" s="30">
        <v>2563</v>
      </c>
      <c r="D30" s="30">
        <v>1492</v>
      </c>
      <c r="E30" s="114">
        <f>C30-C31-C32-C33-C34</f>
        <v>0</v>
      </c>
      <c r="F30" s="114">
        <f>D30-D31-D32-D33-D34</f>
        <v>0</v>
      </c>
    </row>
    <row r="31" spans="1:6" s="2" customFormat="1" ht="15">
      <c r="A31" s="115" t="s">
        <v>35</v>
      </c>
      <c r="B31" s="116" t="s">
        <v>39</v>
      </c>
      <c r="C31" s="30">
        <v>2292</v>
      </c>
      <c r="D31" s="31">
        <v>1384</v>
      </c>
      <c r="E31" s="117"/>
      <c r="F31" s="117"/>
    </row>
    <row r="32" spans="1:6" s="2" customFormat="1" ht="15">
      <c r="A32" s="115" t="s">
        <v>36</v>
      </c>
      <c r="B32" s="116" t="s">
        <v>40</v>
      </c>
      <c r="C32" s="30">
        <v>2</v>
      </c>
      <c r="D32" s="31">
        <v>0</v>
      </c>
      <c r="E32" s="117"/>
      <c r="F32" s="117"/>
    </row>
    <row r="33" spans="1:6" s="2" customFormat="1" ht="15">
      <c r="A33" s="115" t="s">
        <v>134</v>
      </c>
      <c r="B33" s="116" t="s">
        <v>41</v>
      </c>
      <c r="C33" s="30">
        <v>222</v>
      </c>
      <c r="D33" s="31">
        <v>73</v>
      </c>
      <c r="E33" s="117"/>
      <c r="F33" s="117"/>
    </row>
    <row r="34" spans="1:6" s="2" customFormat="1" ht="15">
      <c r="A34" s="115" t="s">
        <v>135</v>
      </c>
      <c r="B34" s="116" t="s">
        <v>68</v>
      </c>
      <c r="C34" s="30">
        <v>47</v>
      </c>
      <c r="D34" s="31">
        <v>35</v>
      </c>
      <c r="E34" s="117"/>
      <c r="F34" s="117"/>
    </row>
    <row r="35" spans="1:6" s="2" customFormat="1" ht="15">
      <c r="A35" s="112" t="s">
        <v>16</v>
      </c>
      <c r="B35" s="113" t="s">
        <v>146</v>
      </c>
      <c r="C35" s="30">
        <v>327</v>
      </c>
      <c r="D35" s="30">
        <v>5</v>
      </c>
      <c r="E35" s="114">
        <f>C35-C36-C37-C38</f>
        <v>0</v>
      </c>
      <c r="F35" s="114">
        <f>D35-D36-D37-D38</f>
        <v>0</v>
      </c>
    </row>
    <row r="36" spans="1:6" s="2" customFormat="1" ht="30">
      <c r="A36" s="115" t="s">
        <v>141</v>
      </c>
      <c r="B36" s="116" t="s">
        <v>154</v>
      </c>
      <c r="C36" s="30"/>
      <c r="D36" s="30"/>
      <c r="E36" s="117"/>
      <c r="F36" s="117"/>
    </row>
    <row r="37" spans="1:6" s="2" customFormat="1" ht="30.75" customHeight="1">
      <c r="A37" s="115" t="s">
        <v>143</v>
      </c>
      <c r="B37" s="116" t="s">
        <v>152</v>
      </c>
      <c r="C37" s="30"/>
      <c r="D37" s="30"/>
      <c r="E37" s="117"/>
      <c r="F37" s="117"/>
    </row>
    <row r="38" spans="1:6" s="2" customFormat="1" ht="15">
      <c r="A38" s="115" t="s">
        <v>153</v>
      </c>
      <c r="B38" s="116" t="s">
        <v>155</v>
      </c>
      <c r="C38" s="30">
        <v>327</v>
      </c>
      <c r="D38" s="30">
        <v>5</v>
      </c>
      <c r="E38" s="117"/>
      <c r="F38" s="117"/>
    </row>
    <row r="39" spans="1:6" s="2" customFormat="1" ht="15">
      <c r="A39" s="112" t="s">
        <v>17</v>
      </c>
      <c r="B39" s="113" t="s">
        <v>34</v>
      </c>
      <c r="C39" s="30">
        <v>89</v>
      </c>
      <c r="D39" s="30">
        <v>94</v>
      </c>
      <c r="E39" s="114">
        <f>C39-C40-C41-C42</f>
        <v>0</v>
      </c>
      <c r="F39" s="114">
        <f>D39-D40-D41-D42</f>
        <v>0</v>
      </c>
    </row>
    <row r="40" spans="1:6" s="28" customFormat="1" ht="15">
      <c r="A40" s="115" t="s">
        <v>150</v>
      </c>
      <c r="B40" s="116" t="s">
        <v>142</v>
      </c>
      <c r="C40" s="30">
        <v>0</v>
      </c>
      <c r="D40" s="31">
        <v>0</v>
      </c>
      <c r="E40" s="122"/>
      <c r="F40" s="122"/>
    </row>
    <row r="41" spans="1:6" s="28" customFormat="1" ht="15">
      <c r="A41" s="115" t="s">
        <v>149</v>
      </c>
      <c r="B41" s="116" t="s">
        <v>177</v>
      </c>
      <c r="C41" s="30">
        <v>25</v>
      </c>
      <c r="D41" s="31">
        <v>15</v>
      </c>
      <c r="E41" s="122"/>
      <c r="F41" s="122"/>
    </row>
    <row r="42" spans="1:6" s="11" customFormat="1">
      <c r="A42" s="115" t="s">
        <v>151</v>
      </c>
      <c r="B42" s="116" t="s">
        <v>140</v>
      </c>
      <c r="C42" s="30">
        <v>64</v>
      </c>
      <c r="D42" s="31">
        <v>79</v>
      </c>
      <c r="E42" s="123"/>
      <c r="F42" s="123"/>
    </row>
    <row r="43" spans="1:6" s="11" customFormat="1">
      <c r="A43" s="112" t="s">
        <v>18</v>
      </c>
      <c r="B43" s="113" t="s">
        <v>176</v>
      </c>
      <c r="C43" s="30">
        <v>1911</v>
      </c>
      <c r="D43" s="31">
        <v>1004</v>
      </c>
      <c r="E43" s="123"/>
      <c r="F43" s="123"/>
    </row>
    <row r="44" spans="1:6" s="11" customFormat="1" ht="45.75" customHeight="1">
      <c r="A44" s="246" t="s">
        <v>175</v>
      </c>
      <c r="B44" s="246"/>
      <c r="C44" s="246"/>
      <c r="D44" s="246"/>
      <c r="E44" s="123"/>
      <c r="F44" s="123"/>
    </row>
    <row r="46" spans="1:6" ht="18.75">
      <c r="A46" s="251" t="s">
        <v>205</v>
      </c>
      <c r="B46" s="251"/>
      <c r="C46" s="251"/>
      <c r="D46" s="251"/>
    </row>
    <row r="47" spans="1:6" ht="18.75">
      <c r="A47" s="252" t="s">
        <v>206</v>
      </c>
      <c r="B47" s="252"/>
      <c r="C47" s="252"/>
      <c r="D47" s="252"/>
    </row>
    <row r="48" spans="1:6" ht="18.75">
      <c r="A48" s="252" t="s">
        <v>207</v>
      </c>
      <c r="B48" s="252"/>
      <c r="C48" s="252"/>
      <c r="D48" s="252"/>
    </row>
    <row r="49" spans="1:4" ht="18.75">
      <c r="A49" s="252" t="s">
        <v>208</v>
      </c>
      <c r="B49" s="252"/>
      <c r="C49" s="252"/>
      <c r="D49" s="252"/>
    </row>
    <row r="50" spans="1:4" ht="18.75">
      <c r="A50" s="252" t="s">
        <v>209</v>
      </c>
      <c r="B50" s="252"/>
      <c r="C50" s="252"/>
      <c r="D50" s="252"/>
    </row>
    <row r="51" spans="1:4" ht="18.75">
      <c r="A51" s="252" t="s">
        <v>210</v>
      </c>
      <c r="B51" s="252"/>
      <c r="C51" s="252"/>
      <c r="D51" s="252"/>
    </row>
    <row r="52" spans="1:4" ht="18.75">
      <c r="A52" s="252" t="s">
        <v>211</v>
      </c>
      <c r="B52" s="252"/>
      <c r="C52" s="252"/>
      <c r="D52" s="252"/>
    </row>
    <row r="53" spans="1:4" ht="18.75">
      <c r="A53" s="252" t="s">
        <v>212</v>
      </c>
      <c r="B53" s="252"/>
      <c r="C53" s="252"/>
      <c r="D53" s="252"/>
    </row>
    <row r="54" spans="1:4" ht="18.75">
      <c r="A54" s="252" t="s">
        <v>213</v>
      </c>
      <c r="B54" s="252"/>
      <c r="C54" s="252"/>
      <c r="D54" s="252"/>
    </row>
    <row r="55" spans="1:4" ht="18.75">
      <c r="A55" s="252" t="s">
        <v>214</v>
      </c>
      <c r="B55" s="252"/>
      <c r="C55" s="252"/>
      <c r="D55" s="252"/>
    </row>
    <row r="56" spans="1:4" ht="18.75">
      <c r="A56" s="252" t="s">
        <v>215</v>
      </c>
      <c r="B56" s="252"/>
      <c r="C56" s="252"/>
      <c r="D56" s="252"/>
    </row>
    <row r="57" spans="1:4" ht="18.75">
      <c r="A57" s="252" t="s">
        <v>216</v>
      </c>
      <c r="B57" s="252"/>
      <c r="C57" s="252"/>
      <c r="D57" s="252"/>
    </row>
    <row r="58" spans="1:4" ht="18.75">
      <c r="A58" s="252" t="s">
        <v>217</v>
      </c>
      <c r="B58" s="252"/>
      <c r="C58" s="252"/>
      <c r="D58" s="252"/>
    </row>
    <row r="59" spans="1:4" ht="18.75">
      <c r="A59" s="252" t="s">
        <v>218</v>
      </c>
      <c r="B59" s="252"/>
      <c r="C59" s="252"/>
      <c r="D59" s="252"/>
    </row>
  </sheetData>
  <sheetProtection formatCells="0" formatColumns="0" formatRows="0"/>
  <mergeCells count="19">
    <mergeCell ref="A58:D58"/>
    <mergeCell ref="A59:D59"/>
    <mergeCell ref="E2:E3"/>
    <mergeCell ref="F2:F3"/>
    <mergeCell ref="A53:D53"/>
    <mergeCell ref="A54:D54"/>
    <mergeCell ref="A55:D55"/>
    <mergeCell ref="A56:D56"/>
    <mergeCell ref="A57:D57"/>
    <mergeCell ref="A48:D48"/>
    <mergeCell ref="A49:D49"/>
    <mergeCell ref="A50:D50"/>
    <mergeCell ref="A51:D51"/>
    <mergeCell ref="A52:D52"/>
    <mergeCell ref="A1:D1"/>
    <mergeCell ref="A44:D44"/>
    <mergeCell ref="A2:B3"/>
    <mergeCell ref="A46:D46"/>
    <mergeCell ref="A47:D47"/>
  </mergeCells>
  <phoneticPr fontId="8" type="noConversion"/>
  <pageMargins left="0.43307086614173229" right="0.23622047244094491" top="0.59055118110236227" bottom="0.59055118110236227" header="0.51181102362204722" footer="0.27559055118110237"/>
  <pageSetup paperSize="9" scale="96" orientation="portrait" r:id="rId1"/>
  <headerFooter differentFirst="1" alignWithMargins="0">
    <oddFooter>&amp;C&amp;P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50"/>
  <sheetViews>
    <sheetView view="pageBreakPreview" topLeftCell="A34" zoomScale="85" zoomScaleSheetLayoutView="85" workbookViewId="0">
      <selection activeCell="F55" sqref="F55"/>
    </sheetView>
  </sheetViews>
  <sheetFormatPr defaultColWidth="9" defaultRowHeight="15.75"/>
  <cols>
    <col min="1" max="1" width="3.625" style="3" customWidth="1"/>
    <col min="2" max="2" width="20.625" style="3" customWidth="1"/>
    <col min="3" max="3" width="11.75" style="3" customWidth="1"/>
    <col min="4" max="4" width="11.5" style="3" customWidth="1"/>
    <col min="5" max="5" width="10.75" style="3" customWidth="1"/>
    <col min="6" max="6" width="10" style="3" customWidth="1"/>
    <col min="7" max="7" width="7.875" style="3" customWidth="1"/>
    <col min="8" max="8" width="11.125" style="3" customWidth="1"/>
    <col min="9" max="9" width="10.625" style="3" customWidth="1"/>
    <col min="10" max="10" width="10.75" style="3" customWidth="1"/>
    <col min="11" max="11" width="10.5" style="3" customWidth="1"/>
    <col min="12" max="12" width="9.25" style="3" customWidth="1"/>
    <col min="13" max="13" width="7.5" style="4" customWidth="1"/>
    <col min="14" max="14" width="11.125" style="4" customWidth="1"/>
    <col min="15" max="15" width="9" style="4" customWidth="1"/>
    <col min="16" max="16" width="11.25" style="4" customWidth="1"/>
    <col min="17" max="17" width="9.875" style="4" customWidth="1"/>
    <col min="18" max="19" width="9.25" style="4" customWidth="1"/>
    <col min="20" max="20" width="11.875" style="4" customWidth="1"/>
    <col min="21" max="21" width="7.375" style="4" customWidth="1"/>
    <col min="22" max="16384" width="9" style="3"/>
  </cols>
  <sheetData>
    <row r="1" spans="1:27" ht="67.5" customHeight="1">
      <c r="A1" s="274" t="s">
        <v>185</v>
      </c>
      <c r="B1" s="274"/>
      <c r="C1" s="274"/>
      <c r="D1" s="274"/>
      <c r="E1" s="254" t="s">
        <v>282</v>
      </c>
      <c r="F1" s="254"/>
      <c r="G1" s="254"/>
      <c r="H1" s="254"/>
      <c r="I1" s="254"/>
      <c r="J1" s="254"/>
      <c r="K1" s="254"/>
      <c r="L1" s="254"/>
      <c r="M1" s="254"/>
      <c r="N1" s="254"/>
      <c r="O1" s="254"/>
      <c r="P1" s="271" t="str">
        <f>TT!C2</f>
        <v xml:space="preserve">Đơn vị, người báo cáo: 
Đơn vị nhận báo cáo: </v>
      </c>
      <c r="Q1" s="271"/>
      <c r="R1" s="271"/>
      <c r="S1" s="271"/>
      <c r="T1" s="271"/>
      <c r="U1" s="271"/>
      <c r="V1" s="102"/>
      <c r="W1" s="102"/>
      <c r="X1" s="102"/>
      <c r="Y1" s="102"/>
      <c r="Z1" s="102"/>
      <c r="AA1" s="102"/>
    </row>
    <row r="2" spans="1:27" ht="17.25" customHeight="1">
      <c r="A2" s="102"/>
      <c r="B2" s="124"/>
      <c r="C2" s="124"/>
      <c r="D2" s="102"/>
      <c r="E2" s="102"/>
      <c r="F2" s="102"/>
      <c r="G2" s="102"/>
      <c r="H2" s="102"/>
      <c r="I2" s="125"/>
      <c r="J2" s="126"/>
      <c r="K2" s="126"/>
      <c r="L2" s="126"/>
      <c r="M2" s="100"/>
      <c r="N2" s="100"/>
      <c r="O2" s="100"/>
      <c r="P2" s="272" t="s">
        <v>76</v>
      </c>
      <c r="Q2" s="272"/>
      <c r="R2" s="272"/>
      <c r="S2" s="272"/>
      <c r="T2" s="272"/>
      <c r="U2" s="272"/>
      <c r="V2" s="241" t="s">
        <v>235</v>
      </c>
      <c r="W2" s="241"/>
      <c r="X2" s="241"/>
      <c r="Y2" s="241"/>
      <c r="Z2" s="241"/>
      <c r="AA2" s="241"/>
    </row>
    <row r="3" spans="1:27" s="20" customFormat="1" ht="15.75" customHeight="1">
      <c r="A3" s="258" t="s">
        <v>72</v>
      </c>
      <c r="B3" s="258" t="s">
        <v>73</v>
      </c>
      <c r="C3" s="257" t="s">
        <v>71</v>
      </c>
      <c r="D3" s="257" t="s">
        <v>4</v>
      </c>
      <c r="E3" s="257"/>
      <c r="F3" s="257" t="s">
        <v>161</v>
      </c>
      <c r="G3" s="257" t="s">
        <v>74</v>
      </c>
      <c r="H3" s="257" t="s">
        <v>28</v>
      </c>
      <c r="I3" s="257" t="s">
        <v>4</v>
      </c>
      <c r="J3" s="257"/>
      <c r="K3" s="257"/>
      <c r="L3" s="257"/>
      <c r="M3" s="257"/>
      <c r="N3" s="257"/>
      <c r="O3" s="257"/>
      <c r="P3" s="257"/>
      <c r="Q3" s="257"/>
      <c r="R3" s="257"/>
      <c r="S3" s="257"/>
      <c r="T3" s="264" t="s">
        <v>168</v>
      </c>
      <c r="U3" s="267" t="s">
        <v>75</v>
      </c>
      <c r="V3" s="209" t="s">
        <v>249</v>
      </c>
      <c r="W3" s="209" t="s">
        <v>250</v>
      </c>
      <c r="X3" s="209" t="s">
        <v>255</v>
      </c>
      <c r="Y3" s="209" t="s">
        <v>256</v>
      </c>
      <c r="Z3" s="209" t="s">
        <v>257</v>
      </c>
      <c r="AA3" s="209" t="s">
        <v>248</v>
      </c>
    </row>
    <row r="4" spans="1:27" s="20" customFormat="1" ht="15.75" customHeight="1">
      <c r="A4" s="259"/>
      <c r="B4" s="259"/>
      <c r="C4" s="257"/>
      <c r="D4" s="257" t="s">
        <v>170</v>
      </c>
      <c r="E4" s="257" t="s">
        <v>38</v>
      </c>
      <c r="F4" s="257"/>
      <c r="G4" s="257"/>
      <c r="H4" s="257"/>
      <c r="I4" s="257" t="s">
        <v>37</v>
      </c>
      <c r="J4" s="261" t="s">
        <v>4</v>
      </c>
      <c r="K4" s="262"/>
      <c r="L4" s="262"/>
      <c r="M4" s="262"/>
      <c r="N4" s="262"/>
      <c r="O4" s="263"/>
      <c r="P4" s="257" t="s">
        <v>160</v>
      </c>
      <c r="Q4" s="209" t="s">
        <v>162</v>
      </c>
      <c r="R4" s="209" t="s">
        <v>167</v>
      </c>
      <c r="S4" s="209" t="s">
        <v>34</v>
      </c>
      <c r="T4" s="265"/>
      <c r="U4" s="268"/>
      <c r="V4" s="209"/>
      <c r="W4" s="209"/>
      <c r="X4" s="209"/>
      <c r="Y4" s="209"/>
      <c r="Z4" s="209"/>
      <c r="AA4" s="209"/>
    </row>
    <row r="5" spans="1:27" s="20" customFormat="1" ht="15.75" customHeight="1">
      <c r="A5" s="259"/>
      <c r="B5" s="259"/>
      <c r="C5" s="257"/>
      <c r="D5" s="257"/>
      <c r="E5" s="257"/>
      <c r="F5" s="257"/>
      <c r="G5" s="257"/>
      <c r="H5" s="257"/>
      <c r="I5" s="257"/>
      <c r="J5" s="257" t="s">
        <v>60</v>
      </c>
      <c r="K5" s="257" t="s">
        <v>4</v>
      </c>
      <c r="L5" s="257"/>
      <c r="M5" s="257"/>
      <c r="N5" s="257" t="s">
        <v>31</v>
      </c>
      <c r="O5" s="267" t="s">
        <v>165</v>
      </c>
      <c r="P5" s="257"/>
      <c r="Q5" s="209"/>
      <c r="R5" s="209"/>
      <c r="S5" s="209"/>
      <c r="T5" s="265"/>
      <c r="U5" s="268"/>
      <c r="V5" s="209"/>
      <c r="W5" s="209"/>
      <c r="X5" s="209"/>
      <c r="Y5" s="209"/>
      <c r="Z5" s="209"/>
      <c r="AA5" s="209"/>
    </row>
    <row r="6" spans="1:27" s="20" customFormat="1" ht="15.75" customHeight="1">
      <c r="A6" s="259"/>
      <c r="B6" s="259"/>
      <c r="C6" s="257"/>
      <c r="D6" s="257"/>
      <c r="E6" s="257"/>
      <c r="F6" s="257"/>
      <c r="G6" s="257"/>
      <c r="H6" s="257"/>
      <c r="I6" s="257"/>
      <c r="J6" s="257"/>
      <c r="K6" s="257"/>
      <c r="L6" s="257"/>
      <c r="M6" s="257"/>
      <c r="N6" s="257"/>
      <c r="O6" s="268"/>
      <c r="P6" s="257"/>
      <c r="Q6" s="209"/>
      <c r="R6" s="209"/>
      <c r="S6" s="209"/>
      <c r="T6" s="265"/>
      <c r="U6" s="268"/>
      <c r="V6" s="209"/>
      <c r="W6" s="209"/>
      <c r="X6" s="209"/>
      <c r="Y6" s="209"/>
      <c r="Z6" s="209"/>
      <c r="AA6" s="209"/>
    </row>
    <row r="7" spans="1:27" s="20" customFormat="1" ht="61.5" customHeight="1">
      <c r="A7" s="260"/>
      <c r="B7" s="260"/>
      <c r="C7" s="257"/>
      <c r="D7" s="257"/>
      <c r="E7" s="257"/>
      <c r="F7" s="257"/>
      <c r="G7" s="257"/>
      <c r="H7" s="257"/>
      <c r="I7" s="257"/>
      <c r="J7" s="257"/>
      <c r="K7" s="127" t="s">
        <v>29</v>
      </c>
      <c r="L7" s="127" t="s">
        <v>164</v>
      </c>
      <c r="M7" s="127" t="s">
        <v>166</v>
      </c>
      <c r="N7" s="257"/>
      <c r="O7" s="273"/>
      <c r="P7" s="257"/>
      <c r="Q7" s="209"/>
      <c r="R7" s="209"/>
      <c r="S7" s="209"/>
      <c r="T7" s="266"/>
      <c r="U7" s="268"/>
      <c r="V7" s="209"/>
      <c r="W7" s="209"/>
      <c r="X7" s="209"/>
      <c r="Y7" s="209"/>
      <c r="Z7" s="209"/>
      <c r="AA7" s="209"/>
    </row>
    <row r="8" spans="1:27" ht="18" customHeight="1">
      <c r="A8" s="255" t="s">
        <v>3</v>
      </c>
      <c r="B8" s="256"/>
      <c r="C8" s="128" t="s">
        <v>7</v>
      </c>
      <c r="D8" s="128" t="s">
        <v>8</v>
      </c>
      <c r="E8" s="128" t="s">
        <v>13</v>
      </c>
      <c r="F8" s="128" t="s">
        <v>15</v>
      </c>
      <c r="G8" s="128" t="s">
        <v>16</v>
      </c>
      <c r="H8" s="128" t="s">
        <v>17</v>
      </c>
      <c r="I8" s="128" t="s">
        <v>18</v>
      </c>
      <c r="J8" s="128" t="s">
        <v>19</v>
      </c>
      <c r="K8" s="128" t="s">
        <v>20</v>
      </c>
      <c r="L8" s="128" t="s">
        <v>21</v>
      </c>
      <c r="M8" s="128" t="s">
        <v>22</v>
      </c>
      <c r="N8" s="128" t="s">
        <v>63</v>
      </c>
      <c r="O8" s="128" t="s">
        <v>62</v>
      </c>
      <c r="P8" s="128" t="s">
        <v>64</v>
      </c>
      <c r="Q8" s="128" t="s">
        <v>65</v>
      </c>
      <c r="R8" s="128" t="s">
        <v>66</v>
      </c>
      <c r="S8" s="128" t="s">
        <v>67</v>
      </c>
      <c r="T8" s="128" t="s">
        <v>69</v>
      </c>
      <c r="U8" s="128" t="s">
        <v>70</v>
      </c>
      <c r="V8" s="75"/>
      <c r="W8" s="75"/>
      <c r="X8" s="75"/>
      <c r="Y8" s="75"/>
      <c r="Z8" s="75"/>
      <c r="AA8" s="75"/>
    </row>
    <row r="9" spans="1:27" ht="18" customHeight="1">
      <c r="A9" s="129" t="s">
        <v>3</v>
      </c>
      <c r="B9" s="130" t="s">
        <v>5</v>
      </c>
      <c r="C9" s="51">
        <v>3994128049</v>
      </c>
      <c r="D9" s="51">
        <v>3074931556</v>
      </c>
      <c r="E9" s="51">
        <v>919196493</v>
      </c>
      <c r="F9" s="51">
        <v>642746</v>
      </c>
      <c r="G9" s="51">
        <v>1853350</v>
      </c>
      <c r="H9" s="51">
        <v>3991631953</v>
      </c>
      <c r="I9" s="51">
        <v>2291220453</v>
      </c>
      <c r="J9" s="51">
        <v>318118784</v>
      </c>
      <c r="K9" s="51">
        <v>259609511</v>
      </c>
      <c r="L9" s="51">
        <v>58509273</v>
      </c>
      <c r="M9" s="51">
        <v>0</v>
      </c>
      <c r="N9" s="51">
        <v>1971288089</v>
      </c>
      <c r="O9" s="51">
        <v>1813580</v>
      </c>
      <c r="P9" s="51">
        <v>1525901789</v>
      </c>
      <c r="Q9" s="51">
        <v>85881545</v>
      </c>
      <c r="R9" s="51">
        <v>655300</v>
      </c>
      <c r="S9" s="51">
        <v>87972866</v>
      </c>
      <c r="T9" s="51">
        <v>3673513169</v>
      </c>
      <c r="U9" s="131">
        <v>0.13884250360259856</v>
      </c>
      <c r="V9" s="85">
        <f>C9-D9-E9</f>
        <v>0</v>
      </c>
      <c r="W9" s="85">
        <f>C9-F9-G9-H9</f>
        <v>0</v>
      </c>
      <c r="X9" s="85">
        <f>H9-I9-P9-Q9-R9-S9</f>
        <v>0</v>
      </c>
      <c r="Y9" s="85">
        <f>I9-J9-N9-O9</f>
        <v>0</v>
      </c>
      <c r="Z9" s="85">
        <f>J9-K9-L9-M9</f>
        <v>0</v>
      </c>
      <c r="AA9" s="85">
        <f>T9-SUM(N9:S9)</f>
        <v>0</v>
      </c>
    </row>
    <row r="10" spans="1:27" s="194" customFormat="1" ht="18" customHeight="1">
      <c r="A10" s="191" t="s">
        <v>0</v>
      </c>
      <c r="B10" s="192" t="s">
        <v>57</v>
      </c>
      <c r="C10" s="51">
        <v>520289498</v>
      </c>
      <c r="D10" s="51">
        <v>473159357</v>
      </c>
      <c r="E10" s="51">
        <v>47130141</v>
      </c>
      <c r="F10" s="51">
        <v>413745</v>
      </c>
      <c r="G10" s="51">
        <v>28000</v>
      </c>
      <c r="H10" s="51">
        <v>519847753</v>
      </c>
      <c r="I10" s="51">
        <v>277682275</v>
      </c>
      <c r="J10" s="51">
        <v>43995754</v>
      </c>
      <c r="K10" s="51">
        <v>43883376</v>
      </c>
      <c r="L10" s="51">
        <v>112378</v>
      </c>
      <c r="M10" s="51">
        <v>0</v>
      </c>
      <c r="N10" s="51">
        <v>233686521</v>
      </c>
      <c r="O10" s="193">
        <v>0</v>
      </c>
      <c r="P10" s="51">
        <v>234486337</v>
      </c>
      <c r="Q10" s="51">
        <v>5406598</v>
      </c>
      <c r="R10" s="51">
        <v>155300</v>
      </c>
      <c r="S10" s="51">
        <v>2117243</v>
      </c>
      <c r="T10" s="51">
        <v>475851999</v>
      </c>
      <c r="U10" s="131">
        <v>0.1584391873770121</v>
      </c>
      <c r="V10" s="187">
        <f t="shared" ref="V10:V25" si="0">C10-D10-E10</f>
        <v>0</v>
      </c>
      <c r="W10" s="187">
        <f t="shared" ref="W10:W25" si="1">C10-F10-G10-H10</f>
        <v>0</v>
      </c>
      <c r="X10" s="187">
        <f t="shared" ref="X10:X25" si="2">H10-I10-P10-Q10-R10-S10</f>
        <v>0</v>
      </c>
      <c r="Y10" s="187">
        <f t="shared" ref="Y10:Y25" si="3">I10-J10-N10-O10</f>
        <v>0</v>
      </c>
      <c r="Z10" s="187">
        <f t="shared" ref="Z10:Z25" si="4">J10-K10-L10-M10</f>
        <v>0</v>
      </c>
      <c r="AA10" s="187">
        <f t="shared" ref="AA10:AA25" si="5">T10-SUM(N10:S10)</f>
        <v>0</v>
      </c>
    </row>
    <row r="11" spans="1:27" ht="18" customHeight="1">
      <c r="A11" s="134" t="s">
        <v>7</v>
      </c>
      <c r="B11" s="54" t="s">
        <v>25</v>
      </c>
      <c r="C11" s="51">
        <v>19892720</v>
      </c>
      <c r="D11" s="49">
        <v>15369228</v>
      </c>
      <c r="E11" s="50">
        <v>4523492</v>
      </c>
      <c r="F11" s="50">
        <v>5895</v>
      </c>
      <c r="G11" s="50">
        <v>0</v>
      </c>
      <c r="H11" s="51">
        <v>19886825</v>
      </c>
      <c r="I11" s="51">
        <v>14479885</v>
      </c>
      <c r="J11" s="51">
        <v>6301751</v>
      </c>
      <c r="K11" s="50">
        <v>6239973</v>
      </c>
      <c r="L11" s="50">
        <v>61778</v>
      </c>
      <c r="M11" s="50">
        <v>0</v>
      </c>
      <c r="N11" s="50">
        <v>8178134</v>
      </c>
      <c r="O11" s="135">
        <v>0</v>
      </c>
      <c r="P11" s="50">
        <v>4554440</v>
      </c>
      <c r="Q11" s="50">
        <v>283810</v>
      </c>
      <c r="R11" s="50">
        <v>155300</v>
      </c>
      <c r="S11" s="50">
        <v>413390</v>
      </c>
      <c r="T11" s="51">
        <v>13585074</v>
      </c>
      <c r="U11" s="131">
        <v>0.43520725475374977</v>
      </c>
      <c r="V11" s="85">
        <f t="shared" si="0"/>
        <v>0</v>
      </c>
      <c r="W11" s="85">
        <f t="shared" si="1"/>
        <v>0</v>
      </c>
      <c r="X11" s="85">
        <f t="shared" si="2"/>
        <v>0</v>
      </c>
      <c r="Y11" s="85">
        <f t="shared" si="3"/>
        <v>0</v>
      </c>
      <c r="Z11" s="85">
        <f t="shared" si="4"/>
        <v>0</v>
      </c>
      <c r="AA11" s="85">
        <f t="shared" si="5"/>
        <v>0</v>
      </c>
    </row>
    <row r="12" spans="1:27" ht="18" customHeight="1">
      <c r="A12" s="134" t="s">
        <v>8</v>
      </c>
      <c r="B12" s="91" t="s">
        <v>27</v>
      </c>
      <c r="C12" s="51">
        <v>12840987</v>
      </c>
      <c r="D12" s="49">
        <v>12840987</v>
      </c>
      <c r="E12" s="50">
        <v>0</v>
      </c>
      <c r="F12" s="50">
        <v>0</v>
      </c>
      <c r="G12" s="50">
        <v>0</v>
      </c>
      <c r="H12" s="51">
        <v>12840987</v>
      </c>
      <c r="I12" s="51">
        <v>12840987</v>
      </c>
      <c r="J12" s="51">
        <v>2300000</v>
      </c>
      <c r="K12" s="50">
        <v>2300000</v>
      </c>
      <c r="L12" s="50">
        <v>0</v>
      </c>
      <c r="M12" s="50">
        <v>0</v>
      </c>
      <c r="N12" s="50">
        <v>10540987</v>
      </c>
      <c r="O12" s="135">
        <v>0</v>
      </c>
      <c r="P12" s="50">
        <v>0</v>
      </c>
      <c r="Q12" s="50">
        <v>0</v>
      </c>
      <c r="R12" s="50">
        <v>0</v>
      </c>
      <c r="S12" s="50">
        <v>0</v>
      </c>
      <c r="T12" s="51">
        <v>10540987</v>
      </c>
      <c r="U12" s="131">
        <v>0.17911395751744005</v>
      </c>
      <c r="V12" s="85">
        <f t="shared" si="0"/>
        <v>0</v>
      </c>
      <c r="W12" s="85">
        <f t="shared" si="1"/>
        <v>0</v>
      </c>
      <c r="X12" s="85">
        <f t="shared" si="2"/>
        <v>0</v>
      </c>
      <c r="Y12" s="85">
        <f t="shared" si="3"/>
        <v>0</v>
      </c>
      <c r="Z12" s="85">
        <f t="shared" si="4"/>
        <v>0</v>
      </c>
      <c r="AA12" s="85">
        <f t="shared" si="5"/>
        <v>0</v>
      </c>
    </row>
    <row r="13" spans="1:27" ht="18" customHeight="1">
      <c r="A13" s="134" t="s">
        <v>13</v>
      </c>
      <c r="B13" s="91" t="s">
        <v>24</v>
      </c>
      <c r="C13" s="51">
        <v>2911976</v>
      </c>
      <c r="D13" s="49">
        <v>2245355</v>
      </c>
      <c r="E13" s="50">
        <v>666621</v>
      </c>
      <c r="F13" s="50">
        <v>0</v>
      </c>
      <c r="G13" s="50">
        <v>0</v>
      </c>
      <c r="H13" s="51">
        <v>2911976</v>
      </c>
      <c r="I13" s="51">
        <v>2205901</v>
      </c>
      <c r="J13" s="51">
        <v>704172</v>
      </c>
      <c r="K13" s="50">
        <v>704172</v>
      </c>
      <c r="L13" s="50">
        <v>0</v>
      </c>
      <c r="M13" s="50">
        <v>0</v>
      </c>
      <c r="N13" s="50">
        <v>1501729</v>
      </c>
      <c r="O13" s="135">
        <v>0</v>
      </c>
      <c r="P13" s="50">
        <v>662844</v>
      </c>
      <c r="Q13" s="50">
        <v>32231</v>
      </c>
      <c r="R13" s="50">
        <v>0</v>
      </c>
      <c r="S13" s="50">
        <v>11000</v>
      </c>
      <c r="T13" s="51">
        <v>2207804</v>
      </c>
      <c r="U13" s="131">
        <v>0.31922194151052108</v>
      </c>
      <c r="V13" s="85">
        <f t="shared" si="0"/>
        <v>0</v>
      </c>
      <c r="W13" s="85">
        <f t="shared" si="1"/>
        <v>0</v>
      </c>
      <c r="X13" s="85">
        <f t="shared" si="2"/>
        <v>0</v>
      </c>
      <c r="Y13" s="85">
        <f t="shared" si="3"/>
        <v>0</v>
      </c>
      <c r="Z13" s="85">
        <f t="shared" si="4"/>
        <v>0</v>
      </c>
      <c r="AA13" s="85">
        <f t="shared" si="5"/>
        <v>0</v>
      </c>
    </row>
    <row r="14" spans="1:27" ht="18" customHeight="1">
      <c r="A14" s="134" t="s">
        <v>15</v>
      </c>
      <c r="B14" s="91" t="s">
        <v>26</v>
      </c>
      <c r="C14" s="51">
        <v>32465</v>
      </c>
      <c r="D14" s="49">
        <v>32465</v>
      </c>
      <c r="E14" s="50">
        <v>0</v>
      </c>
      <c r="F14" s="50">
        <v>0</v>
      </c>
      <c r="G14" s="50">
        <v>0</v>
      </c>
      <c r="H14" s="51">
        <v>32465</v>
      </c>
      <c r="I14" s="51">
        <v>6659</v>
      </c>
      <c r="J14" s="51">
        <v>0</v>
      </c>
      <c r="K14" s="50">
        <v>0</v>
      </c>
      <c r="L14" s="50">
        <v>0</v>
      </c>
      <c r="M14" s="50">
        <v>0</v>
      </c>
      <c r="N14" s="50">
        <v>6659</v>
      </c>
      <c r="O14" s="135">
        <v>0</v>
      </c>
      <c r="P14" s="50">
        <v>25806</v>
      </c>
      <c r="Q14" s="50">
        <v>0</v>
      </c>
      <c r="R14" s="50">
        <v>0</v>
      </c>
      <c r="S14" s="50">
        <v>0</v>
      </c>
      <c r="T14" s="51">
        <v>32465</v>
      </c>
      <c r="U14" s="131">
        <v>0</v>
      </c>
      <c r="V14" s="85">
        <f t="shared" si="0"/>
        <v>0</v>
      </c>
      <c r="W14" s="85">
        <f t="shared" si="1"/>
        <v>0</v>
      </c>
      <c r="X14" s="85">
        <f t="shared" si="2"/>
        <v>0</v>
      </c>
      <c r="Y14" s="85">
        <f t="shared" si="3"/>
        <v>0</v>
      </c>
      <c r="Z14" s="85">
        <f t="shared" si="4"/>
        <v>0</v>
      </c>
      <c r="AA14" s="85">
        <f t="shared" si="5"/>
        <v>0</v>
      </c>
    </row>
    <row r="15" spans="1:27" ht="18" customHeight="1">
      <c r="A15" s="134" t="s">
        <v>16</v>
      </c>
      <c r="B15" s="91" t="s">
        <v>23</v>
      </c>
      <c r="C15" s="51">
        <v>40991784</v>
      </c>
      <c r="D15" s="49">
        <v>28162475</v>
      </c>
      <c r="E15" s="50">
        <v>12829309</v>
      </c>
      <c r="F15" s="50">
        <v>600</v>
      </c>
      <c r="G15" s="50">
        <v>0</v>
      </c>
      <c r="H15" s="51">
        <v>40991184</v>
      </c>
      <c r="I15" s="51">
        <v>27240030</v>
      </c>
      <c r="J15" s="51">
        <v>8418457</v>
      </c>
      <c r="K15" s="50">
        <v>8418457</v>
      </c>
      <c r="L15" s="50">
        <v>0</v>
      </c>
      <c r="M15" s="50">
        <v>0</v>
      </c>
      <c r="N15" s="50">
        <v>18821573</v>
      </c>
      <c r="O15" s="135">
        <v>0</v>
      </c>
      <c r="P15" s="50">
        <v>12496843</v>
      </c>
      <c r="Q15" s="50">
        <v>815364</v>
      </c>
      <c r="R15" s="50">
        <v>0</v>
      </c>
      <c r="S15" s="50">
        <v>438947</v>
      </c>
      <c r="T15" s="51">
        <v>32572727</v>
      </c>
      <c r="U15" s="131">
        <v>0.30904727344279725</v>
      </c>
      <c r="V15" s="85">
        <f t="shared" si="0"/>
        <v>0</v>
      </c>
      <c r="W15" s="85">
        <f t="shared" si="1"/>
        <v>0</v>
      </c>
      <c r="X15" s="85">
        <f t="shared" si="2"/>
        <v>0</v>
      </c>
      <c r="Y15" s="85">
        <f t="shared" si="3"/>
        <v>0</v>
      </c>
      <c r="Z15" s="85">
        <f t="shared" si="4"/>
        <v>0</v>
      </c>
      <c r="AA15" s="85">
        <f t="shared" si="5"/>
        <v>0</v>
      </c>
    </row>
    <row r="16" spans="1:27" ht="24.75">
      <c r="A16" s="134" t="s">
        <v>17</v>
      </c>
      <c r="B16" s="92" t="s">
        <v>147</v>
      </c>
      <c r="C16" s="51">
        <v>204320581</v>
      </c>
      <c r="D16" s="49">
        <v>191631579</v>
      </c>
      <c r="E16" s="50">
        <v>12689002</v>
      </c>
      <c r="F16" s="50">
        <v>62240</v>
      </c>
      <c r="G16" s="50">
        <v>0</v>
      </c>
      <c r="H16" s="51">
        <v>204258341</v>
      </c>
      <c r="I16" s="51">
        <v>143877470</v>
      </c>
      <c r="J16" s="51">
        <v>14960841</v>
      </c>
      <c r="K16" s="50">
        <v>14960841</v>
      </c>
      <c r="L16" s="50">
        <v>0</v>
      </c>
      <c r="M16" s="50">
        <v>0</v>
      </c>
      <c r="N16" s="50">
        <v>128916629</v>
      </c>
      <c r="O16" s="135">
        <v>0</v>
      </c>
      <c r="P16" s="50">
        <v>59892813</v>
      </c>
      <c r="Q16" s="50">
        <v>488058</v>
      </c>
      <c r="R16" s="50">
        <v>0</v>
      </c>
      <c r="S16" s="50">
        <v>0</v>
      </c>
      <c r="T16" s="51">
        <v>189297500</v>
      </c>
      <c r="U16" s="131">
        <v>0.10398320876784947</v>
      </c>
      <c r="V16" s="85">
        <f t="shared" si="0"/>
        <v>0</v>
      </c>
      <c r="W16" s="85">
        <f t="shared" si="1"/>
        <v>0</v>
      </c>
      <c r="X16" s="85">
        <f t="shared" si="2"/>
        <v>0</v>
      </c>
      <c r="Y16" s="85">
        <f t="shared" si="3"/>
        <v>0</v>
      </c>
      <c r="Z16" s="85">
        <f t="shared" si="4"/>
        <v>0</v>
      </c>
      <c r="AA16" s="85">
        <f t="shared" si="5"/>
        <v>0</v>
      </c>
    </row>
    <row r="17" spans="1:27" ht="18" customHeight="1">
      <c r="A17" s="134" t="s">
        <v>18</v>
      </c>
      <c r="B17" s="91" t="s">
        <v>144</v>
      </c>
      <c r="C17" s="51">
        <v>239298985</v>
      </c>
      <c r="D17" s="49">
        <v>222877268</v>
      </c>
      <c r="E17" s="50">
        <v>16421717</v>
      </c>
      <c r="F17" s="50">
        <v>345010</v>
      </c>
      <c r="G17" s="50">
        <v>28000</v>
      </c>
      <c r="H17" s="51">
        <v>238925975</v>
      </c>
      <c r="I17" s="51">
        <v>77031343</v>
      </c>
      <c r="J17" s="51">
        <v>11310533</v>
      </c>
      <c r="K17" s="50">
        <v>11259933</v>
      </c>
      <c r="L17" s="50">
        <v>50600</v>
      </c>
      <c r="M17" s="50">
        <v>0</v>
      </c>
      <c r="N17" s="50">
        <v>65720810</v>
      </c>
      <c r="O17" s="135">
        <v>0</v>
      </c>
      <c r="P17" s="50">
        <v>156853591</v>
      </c>
      <c r="Q17" s="50">
        <v>3787135</v>
      </c>
      <c r="R17" s="50">
        <v>0</v>
      </c>
      <c r="S17" s="50">
        <v>1253906</v>
      </c>
      <c r="T17" s="51">
        <v>227615442</v>
      </c>
      <c r="U17" s="131">
        <v>0.14683027141302729</v>
      </c>
      <c r="V17" s="85">
        <f t="shared" si="0"/>
        <v>0</v>
      </c>
      <c r="W17" s="85">
        <f t="shared" si="1"/>
        <v>0</v>
      </c>
      <c r="X17" s="85">
        <f t="shared" si="2"/>
        <v>0</v>
      </c>
      <c r="Y17" s="85">
        <f t="shared" si="3"/>
        <v>0</v>
      </c>
      <c r="Z17" s="85">
        <f t="shared" si="4"/>
        <v>0</v>
      </c>
      <c r="AA17" s="85">
        <f t="shared" si="5"/>
        <v>0</v>
      </c>
    </row>
    <row r="18" spans="1:27" ht="17.25" customHeight="1">
      <c r="A18" s="132" t="s">
        <v>1</v>
      </c>
      <c r="B18" s="133" t="s">
        <v>58</v>
      </c>
      <c r="C18" s="51">
        <v>3473838551</v>
      </c>
      <c r="D18" s="51">
        <v>2601772199</v>
      </c>
      <c r="E18" s="51">
        <v>872066352</v>
      </c>
      <c r="F18" s="51">
        <v>229001</v>
      </c>
      <c r="G18" s="51">
        <v>1825350</v>
      </c>
      <c r="H18" s="51">
        <v>3471784200</v>
      </c>
      <c r="I18" s="51">
        <v>2013538178</v>
      </c>
      <c r="J18" s="51">
        <v>274123030</v>
      </c>
      <c r="K18" s="51">
        <v>215726135</v>
      </c>
      <c r="L18" s="51">
        <v>58396895</v>
      </c>
      <c r="M18" s="51">
        <v>0</v>
      </c>
      <c r="N18" s="51">
        <v>1737601568</v>
      </c>
      <c r="O18" s="51">
        <v>1813580</v>
      </c>
      <c r="P18" s="51">
        <v>1291415452</v>
      </c>
      <c r="Q18" s="51">
        <v>80474947</v>
      </c>
      <c r="R18" s="51">
        <v>500000</v>
      </c>
      <c r="S18" s="51">
        <v>85855623</v>
      </c>
      <c r="T18" s="51">
        <v>3197661170</v>
      </c>
      <c r="U18" s="131">
        <v>0.13613997141702072</v>
      </c>
      <c r="V18" s="85">
        <f t="shared" si="0"/>
        <v>0</v>
      </c>
      <c r="W18" s="85">
        <f t="shared" si="1"/>
        <v>0</v>
      </c>
      <c r="X18" s="85">
        <f t="shared" si="2"/>
        <v>0</v>
      </c>
      <c r="Y18" s="85">
        <f t="shared" si="3"/>
        <v>0</v>
      </c>
      <c r="Z18" s="85">
        <f t="shared" si="4"/>
        <v>0</v>
      </c>
      <c r="AA18" s="85">
        <f t="shared" si="5"/>
        <v>0</v>
      </c>
    </row>
    <row r="19" spans="1:27" ht="18" customHeight="1">
      <c r="A19" s="134" t="s">
        <v>7</v>
      </c>
      <c r="B19" s="54" t="s">
        <v>25</v>
      </c>
      <c r="C19" s="51">
        <v>1875887758</v>
      </c>
      <c r="D19" s="49">
        <v>1247521206</v>
      </c>
      <c r="E19" s="50">
        <v>628366552</v>
      </c>
      <c r="F19" s="50">
        <v>0</v>
      </c>
      <c r="G19" s="50">
        <v>0</v>
      </c>
      <c r="H19" s="51">
        <v>1875887758</v>
      </c>
      <c r="I19" s="51">
        <v>1179103363</v>
      </c>
      <c r="J19" s="51">
        <v>104257837</v>
      </c>
      <c r="K19" s="50">
        <v>79314139</v>
      </c>
      <c r="L19" s="50">
        <v>24943698</v>
      </c>
      <c r="M19" s="50">
        <v>0</v>
      </c>
      <c r="N19" s="50">
        <v>1074845526</v>
      </c>
      <c r="O19" s="50">
        <v>0</v>
      </c>
      <c r="P19" s="50">
        <v>632160461</v>
      </c>
      <c r="Q19" s="50">
        <v>23500855</v>
      </c>
      <c r="R19" s="50">
        <v>500000</v>
      </c>
      <c r="S19" s="50">
        <v>40623079</v>
      </c>
      <c r="T19" s="51">
        <v>1771629921</v>
      </c>
      <c r="U19" s="131">
        <v>8.8421287116624059E-2</v>
      </c>
      <c r="V19" s="85">
        <f t="shared" si="0"/>
        <v>0</v>
      </c>
      <c r="W19" s="85">
        <f t="shared" si="1"/>
        <v>0</v>
      </c>
      <c r="X19" s="85">
        <f t="shared" si="2"/>
        <v>0</v>
      </c>
      <c r="Y19" s="85">
        <f t="shared" si="3"/>
        <v>0</v>
      </c>
      <c r="Z19" s="85">
        <f t="shared" si="4"/>
        <v>0</v>
      </c>
      <c r="AA19" s="85">
        <f t="shared" si="5"/>
        <v>0</v>
      </c>
    </row>
    <row r="20" spans="1:27" ht="18" customHeight="1">
      <c r="A20" s="134" t="s">
        <v>8</v>
      </c>
      <c r="B20" s="91" t="s">
        <v>27</v>
      </c>
      <c r="C20" s="51">
        <v>23068315</v>
      </c>
      <c r="D20" s="49">
        <v>23068315</v>
      </c>
      <c r="E20" s="50">
        <v>0</v>
      </c>
      <c r="F20" s="50">
        <v>0</v>
      </c>
      <c r="G20" s="50">
        <v>0</v>
      </c>
      <c r="H20" s="51">
        <v>23068315</v>
      </c>
      <c r="I20" s="51">
        <v>22801082</v>
      </c>
      <c r="J20" s="51">
        <v>22548104</v>
      </c>
      <c r="K20" s="50">
        <v>16061246</v>
      </c>
      <c r="L20" s="50">
        <v>6486858</v>
      </c>
      <c r="M20" s="50">
        <v>0</v>
      </c>
      <c r="N20" s="50">
        <v>252978</v>
      </c>
      <c r="O20" s="50">
        <v>0</v>
      </c>
      <c r="P20" s="50">
        <v>267233</v>
      </c>
      <c r="Q20" s="50">
        <v>0</v>
      </c>
      <c r="R20" s="50">
        <v>0</v>
      </c>
      <c r="S20" s="50">
        <v>0</v>
      </c>
      <c r="T20" s="51">
        <v>520211</v>
      </c>
      <c r="U20" s="131">
        <v>0.98890500021007777</v>
      </c>
      <c r="V20" s="85">
        <f t="shared" si="0"/>
        <v>0</v>
      </c>
      <c r="W20" s="85">
        <f t="shared" si="1"/>
        <v>0</v>
      </c>
      <c r="X20" s="85">
        <f t="shared" si="2"/>
        <v>0</v>
      </c>
      <c r="Y20" s="85">
        <f t="shared" si="3"/>
        <v>0</v>
      </c>
      <c r="Z20" s="85">
        <f t="shared" si="4"/>
        <v>0</v>
      </c>
      <c r="AA20" s="85">
        <f t="shared" si="5"/>
        <v>0</v>
      </c>
    </row>
    <row r="21" spans="1:27" ht="18" customHeight="1">
      <c r="A21" s="134" t="s">
        <v>13</v>
      </c>
      <c r="B21" s="91" t="s">
        <v>24</v>
      </c>
      <c r="C21" s="51">
        <v>24066117</v>
      </c>
      <c r="D21" s="49">
        <v>15302791</v>
      </c>
      <c r="E21" s="50">
        <v>8763326</v>
      </c>
      <c r="F21" s="50">
        <v>39001</v>
      </c>
      <c r="G21" s="50">
        <v>0</v>
      </c>
      <c r="H21" s="51">
        <v>24027116</v>
      </c>
      <c r="I21" s="51">
        <v>17329557</v>
      </c>
      <c r="J21" s="51">
        <v>5538492</v>
      </c>
      <c r="K21" s="50">
        <v>4901411</v>
      </c>
      <c r="L21" s="50">
        <v>637081</v>
      </c>
      <c r="M21" s="50">
        <v>0</v>
      </c>
      <c r="N21" s="50">
        <v>11314923</v>
      </c>
      <c r="O21" s="50">
        <v>476142</v>
      </c>
      <c r="P21" s="50">
        <v>6001145</v>
      </c>
      <c r="Q21" s="50">
        <v>516212</v>
      </c>
      <c r="R21" s="50">
        <v>0</v>
      </c>
      <c r="S21" s="50">
        <v>180202</v>
      </c>
      <c r="T21" s="51">
        <v>18488624</v>
      </c>
      <c r="U21" s="131">
        <v>0.31959801395961823</v>
      </c>
      <c r="V21" s="85">
        <f t="shared" si="0"/>
        <v>0</v>
      </c>
      <c r="W21" s="85">
        <f t="shared" si="1"/>
        <v>0</v>
      </c>
      <c r="X21" s="85">
        <f t="shared" si="2"/>
        <v>0</v>
      </c>
      <c r="Y21" s="85">
        <f t="shared" si="3"/>
        <v>0</v>
      </c>
      <c r="Z21" s="85">
        <f t="shared" si="4"/>
        <v>0</v>
      </c>
      <c r="AA21" s="85">
        <f t="shared" si="5"/>
        <v>0</v>
      </c>
    </row>
    <row r="22" spans="1:27" ht="18" customHeight="1">
      <c r="A22" s="134" t="s">
        <v>15</v>
      </c>
      <c r="B22" s="91" t="s">
        <v>26</v>
      </c>
      <c r="C22" s="51">
        <v>9168871</v>
      </c>
      <c r="D22" s="49">
        <v>9168871</v>
      </c>
      <c r="E22" s="50">
        <v>0</v>
      </c>
      <c r="F22" s="50">
        <v>0</v>
      </c>
      <c r="G22" s="50">
        <v>0</v>
      </c>
      <c r="H22" s="51">
        <v>9168871</v>
      </c>
      <c r="I22" s="51">
        <v>0</v>
      </c>
      <c r="J22" s="51">
        <v>0</v>
      </c>
      <c r="K22" s="50">
        <v>0</v>
      </c>
      <c r="L22" s="50">
        <v>0</v>
      </c>
      <c r="M22" s="50">
        <v>0</v>
      </c>
      <c r="N22" s="50">
        <v>0</v>
      </c>
      <c r="O22" s="50">
        <v>0</v>
      </c>
      <c r="P22" s="50">
        <v>9168871</v>
      </c>
      <c r="Q22" s="50">
        <v>0</v>
      </c>
      <c r="R22" s="50">
        <v>0</v>
      </c>
      <c r="S22" s="50">
        <v>0</v>
      </c>
      <c r="T22" s="51">
        <v>9168871</v>
      </c>
      <c r="U22" s="131" t="s">
        <v>261</v>
      </c>
      <c r="V22" s="85">
        <f t="shared" si="0"/>
        <v>0</v>
      </c>
      <c r="W22" s="85">
        <f t="shared" si="1"/>
        <v>0</v>
      </c>
      <c r="X22" s="85">
        <f t="shared" si="2"/>
        <v>0</v>
      </c>
      <c r="Y22" s="85">
        <f t="shared" si="3"/>
        <v>0</v>
      </c>
      <c r="Z22" s="85">
        <f t="shared" si="4"/>
        <v>0</v>
      </c>
      <c r="AA22" s="85">
        <f t="shared" si="5"/>
        <v>0</v>
      </c>
    </row>
    <row r="23" spans="1:27" ht="18" customHeight="1">
      <c r="A23" s="134" t="s">
        <v>16</v>
      </c>
      <c r="B23" s="91" t="s">
        <v>23</v>
      </c>
      <c r="C23" s="51">
        <v>1272488414</v>
      </c>
      <c r="D23" s="49">
        <v>1067967085</v>
      </c>
      <c r="E23" s="50">
        <v>204521329</v>
      </c>
      <c r="F23" s="50">
        <v>0</v>
      </c>
      <c r="G23" s="50">
        <v>1820850</v>
      </c>
      <c r="H23" s="51">
        <v>1270667564</v>
      </c>
      <c r="I23" s="51">
        <v>701910451</v>
      </c>
      <c r="J23" s="51">
        <v>136668100</v>
      </c>
      <c r="K23" s="50">
        <v>110913136</v>
      </c>
      <c r="L23" s="50">
        <v>25754964</v>
      </c>
      <c r="M23" s="50">
        <v>0</v>
      </c>
      <c r="N23" s="50">
        <v>563904913</v>
      </c>
      <c r="O23" s="50">
        <v>1337438</v>
      </c>
      <c r="P23" s="50">
        <v>472459982</v>
      </c>
      <c r="Q23" s="50">
        <v>55159128</v>
      </c>
      <c r="R23" s="50">
        <v>0</v>
      </c>
      <c r="S23" s="50">
        <v>41138003</v>
      </c>
      <c r="T23" s="51">
        <v>1133999464</v>
      </c>
      <c r="U23" s="131">
        <v>0.19470874070230934</v>
      </c>
      <c r="V23" s="85">
        <f t="shared" si="0"/>
        <v>0</v>
      </c>
      <c r="W23" s="85">
        <f t="shared" si="1"/>
        <v>0</v>
      </c>
      <c r="X23" s="85">
        <f t="shared" si="2"/>
        <v>0</v>
      </c>
      <c r="Y23" s="85">
        <f t="shared" si="3"/>
        <v>0</v>
      </c>
      <c r="Z23" s="85">
        <f t="shared" si="4"/>
        <v>0</v>
      </c>
      <c r="AA23" s="85">
        <f t="shared" si="5"/>
        <v>0</v>
      </c>
    </row>
    <row r="24" spans="1:27" ht="24.75">
      <c r="A24" s="134" t="s">
        <v>17</v>
      </c>
      <c r="B24" s="92" t="s">
        <v>147</v>
      </c>
      <c r="C24" s="51">
        <v>32429161</v>
      </c>
      <c r="D24" s="49">
        <v>32429161</v>
      </c>
      <c r="E24" s="50">
        <v>0</v>
      </c>
      <c r="F24" s="50">
        <v>0</v>
      </c>
      <c r="G24" s="50">
        <v>0</v>
      </c>
      <c r="H24" s="51">
        <v>32429161</v>
      </c>
      <c r="I24" s="51">
        <v>830072</v>
      </c>
      <c r="J24" s="51">
        <v>0</v>
      </c>
      <c r="K24" s="50">
        <v>0</v>
      </c>
      <c r="L24" s="50">
        <v>0</v>
      </c>
      <c r="M24" s="50">
        <v>0</v>
      </c>
      <c r="N24" s="50">
        <v>830072</v>
      </c>
      <c r="O24" s="50">
        <v>0</v>
      </c>
      <c r="P24" s="50">
        <v>31599089</v>
      </c>
      <c r="Q24" s="50">
        <v>0</v>
      </c>
      <c r="R24" s="50">
        <v>0</v>
      </c>
      <c r="S24" s="50">
        <v>0</v>
      </c>
      <c r="T24" s="51">
        <v>32429161</v>
      </c>
      <c r="U24" s="131">
        <v>0</v>
      </c>
      <c r="V24" s="85">
        <f t="shared" si="0"/>
        <v>0</v>
      </c>
      <c r="W24" s="85">
        <f t="shared" si="1"/>
        <v>0</v>
      </c>
      <c r="X24" s="85">
        <f t="shared" si="2"/>
        <v>0</v>
      </c>
      <c r="Y24" s="85">
        <f t="shared" si="3"/>
        <v>0</v>
      </c>
      <c r="Z24" s="85">
        <f t="shared" si="4"/>
        <v>0</v>
      </c>
      <c r="AA24" s="85">
        <f t="shared" si="5"/>
        <v>0</v>
      </c>
    </row>
    <row r="25" spans="1:27" ht="18" customHeight="1">
      <c r="A25" s="134" t="s">
        <v>18</v>
      </c>
      <c r="B25" s="91" t="s">
        <v>144</v>
      </c>
      <c r="C25" s="51">
        <v>236729915</v>
      </c>
      <c r="D25" s="49">
        <v>206314770</v>
      </c>
      <c r="E25" s="50">
        <v>30415145</v>
      </c>
      <c r="F25" s="50">
        <v>190000</v>
      </c>
      <c r="G25" s="50">
        <v>4500</v>
      </c>
      <c r="H25" s="51">
        <v>236535415</v>
      </c>
      <c r="I25" s="51">
        <v>91563653</v>
      </c>
      <c r="J25" s="51">
        <v>5110497</v>
      </c>
      <c r="K25" s="50">
        <v>4536203</v>
      </c>
      <c r="L25" s="50">
        <v>574294</v>
      </c>
      <c r="M25" s="50">
        <v>0</v>
      </c>
      <c r="N25" s="50">
        <v>86453156</v>
      </c>
      <c r="O25" s="50">
        <v>0</v>
      </c>
      <c r="P25" s="50">
        <v>139758671</v>
      </c>
      <c r="Q25" s="50">
        <v>1298752</v>
      </c>
      <c r="R25" s="50">
        <v>0</v>
      </c>
      <c r="S25" s="50">
        <v>3914339</v>
      </c>
      <c r="T25" s="51">
        <v>231424918</v>
      </c>
      <c r="U25" s="131">
        <v>5.5813598874217045E-2</v>
      </c>
      <c r="V25" s="85">
        <f t="shared" si="0"/>
        <v>0</v>
      </c>
      <c r="W25" s="85">
        <f t="shared" si="1"/>
        <v>0</v>
      </c>
      <c r="X25" s="85">
        <f t="shared" si="2"/>
        <v>0</v>
      </c>
      <c r="Y25" s="85">
        <f t="shared" si="3"/>
        <v>0</v>
      </c>
      <c r="Z25" s="85">
        <f t="shared" si="4"/>
        <v>0</v>
      </c>
      <c r="AA25" s="85">
        <f t="shared" si="5"/>
        <v>0</v>
      </c>
    </row>
    <row r="26" spans="1:27" ht="18" customHeight="1">
      <c r="A26" s="136" t="s">
        <v>122</v>
      </c>
      <c r="B26" s="94" t="s">
        <v>121</v>
      </c>
      <c r="C26" s="88"/>
      <c r="D26" s="95"/>
      <c r="E26" s="90"/>
      <c r="F26" s="90"/>
      <c r="G26" s="90"/>
      <c r="H26" s="88"/>
      <c r="I26" s="88"/>
      <c r="J26" s="88"/>
      <c r="K26" s="90"/>
      <c r="L26" s="90"/>
      <c r="M26" s="90"/>
      <c r="N26" s="90"/>
      <c r="O26" s="90"/>
      <c r="P26" s="90"/>
      <c r="Q26" s="90"/>
      <c r="R26" s="90"/>
      <c r="S26" s="90"/>
      <c r="T26" s="88"/>
      <c r="U26" s="90"/>
      <c r="V26" s="102"/>
      <c r="W26" s="102"/>
      <c r="X26" s="102"/>
      <c r="Y26" s="102"/>
      <c r="Z26" s="102"/>
      <c r="AA26" s="102"/>
    </row>
    <row r="27" spans="1:27" ht="18" customHeight="1">
      <c r="A27" s="137" t="s">
        <v>7</v>
      </c>
      <c r="B27" s="54" t="s">
        <v>136</v>
      </c>
      <c r="C27" s="88"/>
      <c r="D27" s="95"/>
      <c r="E27" s="90"/>
      <c r="F27" s="50"/>
      <c r="G27" s="90"/>
      <c r="H27" s="88"/>
      <c r="I27" s="88"/>
      <c r="J27" s="88"/>
      <c r="K27" s="50"/>
      <c r="L27" s="90"/>
      <c r="M27" s="90"/>
      <c r="N27" s="90"/>
      <c r="O27" s="90"/>
      <c r="P27" s="90"/>
      <c r="Q27" s="90"/>
      <c r="R27" s="90"/>
      <c r="S27" s="90"/>
      <c r="T27" s="88"/>
      <c r="U27" s="90"/>
      <c r="V27" s="102"/>
      <c r="W27" s="102"/>
      <c r="X27" s="102"/>
      <c r="Y27" s="102"/>
      <c r="Z27" s="102"/>
      <c r="AA27" s="102"/>
    </row>
    <row r="28" spans="1:27" ht="18" customHeight="1">
      <c r="A28" s="137" t="s">
        <v>8</v>
      </c>
      <c r="B28" s="54" t="s">
        <v>137</v>
      </c>
      <c r="C28" s="88"/>
      <c r="D28" s="95"/>
      <c r="E28" s="50"/>
      <c r="F28" s="90"/>
      <c r="G28" s="90"/>
      <c r="H28" s="88"/>
      <c r="I28" s="88"/>
      <c r="J28" s="88"/>
      <c r="K28" s="50">
        <v>0</v>
      </c>
      <c r="L28" s="90"/>
      <c r="M28" s="90"/>
      <c r="N28" s="90"/>
      <c r="O28" s="90"/>
      <c r="P28" s="90"/>
      <c r="Q28" s="90"/>
      <c r="R28" s="90"/>
      <c r="S28" s="90"/>
      <c r="T28" s="88"/>
      <c r="U28" s="90"/>
      <c r="V28" s="102"/>
      <c r="W28" s="102"/>
      <c r="X28" s="102"/>
      <c r="Y28" s="102"/>
      <c r="Z28" s="102"/>
      <c r="AA28" s="102"/>
    </row>
    <row r="29" spans="1:27" s="19" customFormat="1" ht="24.75" customHeight="1">
      <c r="A29" s="225" t="str">
        <f>TT!C7</f>
        <v>Thanh Hóa, ngày 05 tháng 01 năm 2026</v>
      </c>
      <c r="B29" s="226"/>
      <c r="C29" s="226"/>
      <c r="D29" s="226"/>
      <c r="E29" s="226"/>
      <c r="F29" s="96"/>
      <c r="G29" s="96"/>
      <c r="H29" s="96"/>
      <c r="I29" s="97"/>
      <c r="J29" s="97"/>
      <c r="K29" s="97"/>
      <c r="L29" s="97"/>
      <c r="M29" s="97"/>
      <c r="N29" s="227" t="str">
        <f>TT!C4</f>
        <v>Thanh Hóa, ngày 05 tháng 01 năm 2026</v>
      </c>
      <c r="O29" s="227"/>
      <c r="P29" s="228"/>
      <c r="Q29" s="228"/>
      <c r="R29" s="228"/>
      <c r="S29" s="228"/>
      <c r="T29" s="228"/>
      <c r="U29" s="228"/>
      <c r="V29" s="97"/>
      <c r="W29" s="97"/>
      <c r="X29" s="97"/>
      <c r="Y29" s="97"/>
      <c r="Z29" s="97"/>
      <c r="AA29" s="97"/>
    </row>
    <row r="30" spans="1:27" ht="15.75" customHeight="1">
      <c r="A30" s="221" t="s">
        <v>92</v>
      </c>
      <c r="B30" s="222"/>
      <c r="C30" s="222"/>
      <c r="D30" s="222"/>
      <c r="E30" s="222"/>
      <c r="F30" s="99"/>
      <c r="G30" s="99"/>
      <c r="H30" s="99"/>
      <c r="I30" s="100"/>
      <c r="J30" s="100"/>
      <c r="K30" s="100"/>
      <c r="L30" s="100"/>
      <c r="M30" s="100"/>
      <c r="N30" s="229" t="str">
        <f>TT!C5</f>
        <v>TRƯỞNG THI HÀNH ÁN DÂN SỰ</v>
      </c>
      <c r="O30" s="229"/>
      <c r="P30" s="229"/>
      <c r="Q30" s="229"/>
      <c r="R30" s="229"/>
      <c r="S30" s="229"/>
      <c r="T30" s="229"/>
      <c r="U30" s="229"/>
      <c r="V30" s="102"/>
      <c r="W30" s="102"/>
      <c r="X30" s="102"/>
      <c r="Y30" s="102"/>
      <c r="Z30" s="102"/>
      <c r="AA30" s="102"/>
    </row>
    <row r="31" spans="1:27" ht="123" customHeight="1">
      <c r="A31" s="101"/>
      <c r="B31" s="101"/>
      <c r="C31" s="101"/>
      <c r="D31" s="101"/>
      <c r="E31" s="101"/>
      <c r="F31" s="102"/>
      <c r="G31" s="102"/>
      <c r="H31" s="102"/>
      <c r="I31" s="100"/>
      <c r="J31" s="100"/>
      <c r="K31" s="100"/>
      <c r="L31" s="100"/>
      <c r="M31" s="100"/>
      <c r="N31" s="100"/>
      <c r="O31" s="100"/>
      <c r="P31" s="103"/>
      <c r="Q31" s="103"/>
      <c r="R31" s="100"/>
      <c r="S31" s="100"/>
      <c r="T31" s="102"/>
      <c r="U31" s="102"/>
      <c r="V31" s="102"/>
      <c r="W31" s="102"/>
      <c r="X31" s="102"/>
      <c r="Y31" s="102"/>
      <c r="Z31" s="102"/>
      <c r="AA31" s="102"/>
    </row>
    <row r="32" spans="1:27" ht="15.75" customHeight="1">
      <c r="A32" s="220" t="str">
        <f>TT!C6</f>
        <v>Đào Tuấn Linh</v>
      </c>
      <c r="B32" s="220"/>
      <c r="C32" s="220"/>
      <c r="D32" s="220"/>
      <c r="E32" s="220"/>
      <c r="F32" s="104" t="s">
        <v>2</v>
      </c>
      <c r="G32" s="104"/>
      <c r="H32" s="104"/>
      <c r="I32" s="104"/>
      <c r="J32" s="104"/>
      <c r="K32" s="104"/>
      <c r="L32" s="104"/>
      <c r="M32" s="104"/>
      <c r="N32" s="230" t="str">
        <f>TT!C3</f>
        <v>Trần Văn Dũng</v>
      </c>
      <c r="O32" s="230"/>
      <c r="P32" s="230"/>
      <c r="Q32" s="230"/>
      <c r="R32" s="230"/>
      <c r="S32" s="230"/>
      <c r="T32" s="230"/>
      <c r="U32" s="230"/>
      <c r="V32" s="102"/>
      <c r="W32" s="102"/>
      <c r="X32" s="102"/>
      <c r="Y32" s="102"/>
      <c r="Z32" s="102"/>
      <c r="AA32" s="102"/>
    </row>
    <row r="33" spans="1:21">
      <c r="A33" s="12"/>
      <c r="B33" s="12"/>
      <c r="C33" s="12"/>
      <c r="D33" s="12"/>
      <c r="E33" s="12"/>
      <c r="F33" s="12"/>
      <c r="G33" s="12"/>
      <c r="H33" s="12"/>
      <c r="I33" s="12"/>
      <c r="J33" s="12"/>
      <c r="K33" s="12"/>
      <c r="L33" s="12"/>
      <c r="M33" s="13"/>
      <c r="N33" s="13"/>
      <c r="O33" s="13"/>
      <c r="P33" s="13"/>
      <c r="Q33" s="13"/>
      <c r="R33" s="13"/>
      <c r="S33" s="13"/>
      <c r="T33" s="13"/>
      <c r="U33" s="13"/>
    </row>
    <row r="34" spans="1:21" ht="16.5">
      <c r="A34" s="40"/>
      <c r="B34" s="41" t="s">
        <v>236</v>
      </c>
      <c r="C34" s="40"/>
      <c r="D34" s="40"/>
      <c r="E34" s="40"/>
      <c r="F34" s="42"/>
      <c r="G34" s="42"/>
      <c r="H34" s="42"/>
      <c r="I34" s="42"/>
      <c r="J34" s="42"/>
      <c r="K34" s="42"/>
      <c r="L34" s="42"/>
      <c r="M34" s="42"/>
      <c r="N34" s="40"/>
      <c r="O34" s="40"/>
      <c r="P34" s="40"/>
      <c r="Q34" s="40"/>
      <c r="R34" s="40"/>
      <c r="S34" s="40"/>
      <c r="T34" s="40"/>
      <c r="U34" s="40"/>
    </row>
    <row r="35" spans="1:21" ht="16.5">
      <c r="A35" s="35"/>
      <c r="B35" s="38" t="s">
        <v>6</v>
      </c>
      <c r="C35" s="35">
        <f>C9-C10-C18</f>
        <v>0</v>
      </c>
      <c r="D35" s="35">
        <f t="shared" ref="D35:T35" si="6">D9-D10-D18</f>
        <v>0</v>
      </c>
      <c r="E35" s="35">
        <f t="shared" si="6"/>
        <v>0</v>
      </c>
      <c r="F35" s="35">
        <f t="shared" si="6"/>
        <v>0</v>
      </c>
      <c r="G35" s="35">
        <f t="shared" si="6"/>
        <v>0</v>
      </c>
      <c r="H35" s="35">
        <f t="shared" si="6"/>
        <v>0</v>
      </c>
      <c r="I35" s="35">
        <f t="shared" si="6"/>
        <v>0</v>
      </c>
      <c r="J35" s="35">
        <f t="shared" si="6"/>
        <v>0</v>
      </c>
      <c r="K35" s="35">
        <f t="shared" si="6"/>
        <v>0</v>
      </c>
      <c r="L35" s="35">
        <f t="shared" si="6"/>
        <v>0</v>
      </c>
      <c r="M35" s="35">
        <f t="shared" si="6"/>
        <v>0</v>
      </c>
      <c r="N35" s="35">
        <f t="shared" si="6"/>
        <v>0</v>
      </c>
      <c r="O35" s="35">
        <f t="shared" si="6"/>
        <v>0</v>
      </c>
      <c r="P35" s="35">
        <f t="shared" si="6"/>
        <v>0</v>
      </c>
      <c r="Q35" s="35">
        <f t="shared" si="6"/>
        <v>0</v>
      </c>
      <c r="R35" s="35">
        <f t="shared" si="6"/>
        <v>0</v>
      </c>
      <c r="S35" s="35">
        <f t="shared" si="6"/>
        <v>0</v>
      </c>
      <c r="T35" s="35">
        <f t="shared" si="6"/>
        <v>0</v>
      </c>
      <c r="U35" s="35"/>
    </row>
    <row r="36" spans="1:21" ht="16.5">
      <c r="A36" s="35"/>
      <c r="B36" s="37" t="s">
        <v>57</v>
      </c>
      <c r="C36" s="35">
        <f>C10-SUM(C11:C17)</f>
        <v>0</v>
      </c>
      <c r="D36" s="35">
        <f t="shared" ref="D36:T36" si="7">D10-SUM(D11:D17)</f>
        <v>0</v>
      </c>
      <c r="E36" s="35">
        <f t="shared" si="7"/>
        <v>0</v>
      </c>
      <c r="F36" s="35">
        <f t="shared" si="7"/>
        <v>0</v>
      </c>
      <c r="G36" s="35">
        <f t="shared" si="7"/>
        <v>0</v>
      </c>
      <c r="H36" s="35">
        <f t="shared" si="7"/>
        <v>0</v>
      </c>
      <c r="I36" s="35">
        <f t="shared" si="7"/>
        <v>0</v>
      </c>
      <c r="J36" s="35">
        <f t="shared" si="7"/>
        <v>0</v>
      </c>
      <c r="K36" s="35">
        <f t="shared" si="7"/>
        <v>0</v>
      </c>
      <c r="L36" s="35">
        <f t="shared" si="7"/>
        <v>0</v>
      </c>
      <c r="M36" s="35">
        <f t="shared" si="7"/>
        <v>0</v>
      </c>
      <c r="N36" s="35">
        <f t="shared" si="7"/>
        <v>0</v>
      </c>
      <c r="O36" s="35">
        <f t="shared" si="7"/>
        <v>0</v>
      </c>
      <c r="P36" s="35">
        <f t="shared" si="7"/>
        <v>0</v>
      </c>
      <c r="Q36" s="35">
        <f t="shared" si="7"/>
        <v>0</v>
      </c>
      <c r="R36" s="35">
        <f t="shared" si="7"/>
        <v>0</v>
      </c>
      <c r="S36" s="35">
        <f t="shared" si="7"/>
        <v>0</v>
      </c>
      <c r="T36" s="35">
        <f t="shared" si="7"/>
        <v>0</v>
      </c>
      <c r="U36" s="35"/>
    </row>
    <row r="37" spans="1:21">
      <c r="A37" s="36"/>
      <c r="B37" s="29" t="s">
        <v>58</v>
      </c>
      <c r="C37" s="39">
        <f>C18-SUM(C19:C25)</f>
        <v>0</v>
      </c>
      <c r="D37" s="39">
        <f t="shared" ref="D37:T37" si="8">D18-SUM(D19:D25)</f>
        <v>0</v>
      </c>
      <c r="E37" s="39">
        <f t="shared" si="8"/>
        <v>0</v>
      </c>
      <c r="F37" s="39">
        <f t="shared" si="8"/>
        <v>0</v>
      </c>
      <c r="G37" s="39">
        <f t="shared" si="8"/>
        <v>0</v>
      </c>
      <c r="H37" s="39">
        <f t="shared" si="8"/>
        <v>0</v>
      </c>
      <c r="I37" s="39">
        <f t="shared" si="8"/>
        <v>0</v>
      </c>
      <c r="J37" s="39">
        <f t="shared" si="8"/>
        <v>0</v>
      </c>
      <c r="K37" s="39">
        <f t="shared" si="8"/>
        <v>0</v>
      </c>
      <c r="L37" s="39">
        <f t="shared" si="8"/>
        <v>0</v>
      </c>
      <c r="M37" s="39">
        <f t="shared" si="8"/>
        <v>0</v>
      </c>
      <c r="N37" s="39">
        <f t="shared" si="8"/>
        <v>0</v>
      </c>
      <c r="O37" s="39">
        <f t="shared" si="8"/>
        <v>0</v>
      </c>
      <c r="P37" s="39">
        <f t="shared" si="8"/>
        <v>0</v>
      </c>
      <c r="Q37" s="39">
        <f t="shared" si="8"/>
        <v>0</v>
      </c>
      <c r="R37" s="39">
        <f t="shared" si="8"/>
        <v>0</v>
      </c>
      <c r="S37" s="39">
        <f t="shared" si="8"/>
        <v>0</v>
      </c>
      <c r="T37" s="39">
        <f t="shared" si="8"/>
        <v>0</v>
      </c>
      <c r="U37" s="39"/>
    </row>
    <row r="38" spans="1:21">
      <c r="A38" s="43"/>
      <c r="B38" s="44"/>
      <c r="C38" s="45"/>
      <c r="D38" s="45"/>
      <c r="E38" s="45"/>
      <c r="F38" s="45"/>
      <c r="G38" s="45"/>
      <c r="H38" s="45"/>
      <c r="I38" s="45"/>
      <c r="J38" s="45"/>
      <c r="K38" s="45"/>
      <c r="L38" s="45"/>
      <c r="M38" s="45"/>
      <c r="N38" s="45"/>
      <c r="O38" s="45"/>
      <c r="P38" s="45"/>
      <c r="Q38" s="45"/>
      <c r="R38" s="45"/>
      <c r="S38" s="45"/>
      <c r="T38" s="45"/>
      <c r="U38" s="45"/>
    </row>
    <row r="39" spans="1:21" ht="18.75">
      <c r="A39" s="269" t="s">
        <v>193</v>
      </c>
      <c r="B39" s="269"/>
      <c r="C39" s="269"/>
      <c r="D39" s="269"/>
      <c r="E39" s="269"/>
      <c r="F39" s="269"/>
      <c r="G39" s="269"/>
      <c r="H39" s="269"/>
      <c r="I39" s="269"/>
      <c r="J39" s="269"/>
      <c r="K39" s="276" t="s">
        <v>200</v>
      </c>
      <c r="L39" s="277"/>
      <c r="M39" s="277"/>
      <c r="N39" s="277"/>
      <c r="O39" s="277"/>
      <c r="P39" s="277"/>
      <c r="Q39" s="277"/>
      <c r="R39" s="277"/>
      <c r="S39" s="277"/>
      <c r="T39" s="277"/>
      <c r="U39" s="278"/>
    </row>
    <row r="40" spans="1:21" ht="18.75">
      <c r="A40" s="270" t="s">
        <v>219</v>
      </c>
      <c r="B40" s="270"/>
      <c r="C40" s="270"/>
      <c r="D40" s="270"/>
      <c r="E40" s="270"/>
      <c r="F40" s="270"/>
      <c r="G40" s="270"/>
      <c r="H40" s="270"/>
      <c r="I40" s="270"/>
      <c r="J40" s="270"/>
      <c r="K40" s="270" t="s">
        <v>225</v>
      </c>
      <c r="L40" s="270"/>
      <c r="M40" s="270"/>
      <c r="N40" s="270"/>
      <c r="O40" s="270"/>
      <c r="P40" s="270"/>
      <c r="Q40" s="270"/>
      <c r="R40" s="270"/>
      <c r="S40" s="270"/>
      <c r="T40" s="270"/>
      <c r="U40" s="270"/>
    </row>
    <row r="41" spans="1:21" ht="15.75" customHeight="1">
      <c r="A41" s="270" t="s">
        <v>220</v>
      </c>
      <c r="B41" s="270"/>
      <c r="C41" s="270"/>
      <c r="D41" s="270"/>
      <c r="E41" s="270"/>
      <c r="F41" s="270"/>
      <c r="G41" s="270"/>
      <c r="H41" s="270"/>
      <c r="I41" s="270"/>
      <c r="J41" s="270"/>
      <c r="K41" s="270" t="s">
        <v>202</v>
      </c>
      <c r="L41" s="270"/>
      <c r="M41" s="270"/>
      <c r="N41" s="270"/>
      <c r="O41" s="270"/>
      <c r="P41" s="270"/>
      <c r="Q41" s="270"/>
      <c r="R41" s="270"/>
      <c r="S41" s="270"/>
      <c r="T41" s="270"/>
      <c r="U41" s="270"/>
    </row>
    <row r="42" spans="1:21" ht="18.75">
      <c r="A42" s="270" t="s">
        <v>221</v>
      </c>
      <c r="B42" s="270"/>
      <c r="C42" s="270"/>
      <c r="D42" s="270"/>
      <c r="E42" s="270"/>
      <c r="F42" s="270"/>
      <c r="G42" s="270"/>
      <c r="H42" s="270"/>
      <c r="I42" s="270"/>
      <c r="J42" s="270"/>
      <c r="K42" s="270" t="s">
        <v>203</v>
      </c>
      <c r="L42" s="270"/>
      <c r="M42" s="270"/>
      <c r="N42" s="270"/>
      <c r="O42" s="270"/>
      <c r="P42" s="270"/>
      <c r="Q42" s="270"/>
      <c r="R42" s="270"/>
      <c r="S42" s="270"/>
      <c r="T42" s="270"/>
      <c r="U42" s="270"/>
    </row>
    <row r="43" spans="1:21" ht="45.75" customHeight="1">
      <c r="A43" s="270" t="s">
        <v>222</v>
      </c>
      <c r="B43" s="270"/>
      <c r="C43" s="270"/>
      <c r="D43" s="270"/>
      <c r="E43" s="270"/>
      <c r="F43" s="270"/>
      <c r="G43" s="270"/>
      <c r="H43" s="270"/>
      <c r="I43" s="270"/>
      <c r="J43" s="270"/>
      <c r="K43" s="270" t="s">
        <v>204</v>
      </c>
      <c r="L43" s="270"/>
      <c r="M43" s="270"/>
      <c r="N43" s="270"/>
      <c r="O43" s="270"/>
      <c r="P43" s="270"/>
      <c r="Q43" s="270"/>
      <c r="R43" s="270"/>
      <c r="S43" s="270"/>
      <c r="T43" s="270"/>
      <c r="U43" s="270"/>
    </row>
    <row r="44" spans="1:21" ht="45" customHeight="1">
      <c r="A44" s="270" t="s">
        <v>223</v>
      </c>
      <c r="B44" s="270"/>
      <c r="C44" s="270"/>
      <c r="D44" s="270"/>
      <c r="E44" s="270"/>
      <c r="F44" s="270"/>
      <c r="G44" s="270"/>
      <c r="H44" s="270"/>
      <c r="I44" s="270"/>
      <c r="J44" s="270"/>
      <c r="K44" s="275" t="s">
        <v>226</v>
      </c>
      <c r="L44" s="275"/>
      <c r="M44" s="275"/>
      <c r="N44" s="275"/>
      <c r="O44" s="275"/>
      <c r="P44" s="275"/>
      <c r="Q44" s="275"/>
      <c r="R44" s="275"/>
      <c r="S44" s="275"/>
      <c r="T44" s="275"/>
      <c r="U44" s="275"/>
    </row>
    <row r="45" spans="1:21" ht="18.75">
      <c r="A45" s="270" t="s">
        <v>224</v>
      </c>
      <c r="B45" s="270"/>
      <c r="C45" s="270"/>
      <c r="D45" s="270"/>
      <c r="E45" s="270"/>
      <c r="F45" s="270"/>
      <c r="G45" s="270"/>
      <c r="H45" s="270"/>
      <c r="I45" s="270"/>
      <c r="J45" s="270"/>
      <c r="K45" s="275" t="s">
        <v>227</v>
      </c>
      <c r="L45" s="275"/>
      <c r="M45" s="275"/>
      <c r="N45" s="275"/>
      <c r="O45" s="275"/>
      <c r="P45" s="275"/>
      <c r="Q45" s="275"/>
      <c r="R45" s="275"/>
      <c r="S45" s="275"/>
      <c r="T45" s="275"/>
      <c r="U45" s="275"/>
    </row>
    <row r="46" spans="1:21">
      <c r="M46" s="3"/>
      <c r="N46" s="3"/>
      <c r="O46" s="3"/>
      <c r="P46" s="3"/>
      <c r="Q46" s="3"/>
      <c r="R46" s="3"/>
      <c r="S46" s="3"/>
      <c r="T46" s="3"/>
      <c r="U46" s="3"/>
    </row>
    <row r="47" spans="1:21">
      <c r="M47" s="3"/>
      <c r="N47" s="3"/>
      <c r="O47" s="3"/>
      <c r="P47" s="3"/>
      <c r="Q47" s="3"/>
      <c r="R47" s="3"/>
      <c r="S47" s="3"/>
      <c r="T47" s="3"/>
      <c r="U47" s="3"/>
    </row>
    <row r="49" spans="21:21" s="56" customFormat="1">
      <c r="U49" s="55"/>
    </row>
    <row r="50" spans="21:21" s="56" customFormat="1"/>
  </sheetData>
  <sheetProtection formatCells="0" formatColumns="0" formatRows="0" insertRows="0"/>
  <mergeCells count="54">
    <mergeCell ref="K39:U39"/>
    <mergeCell ref="V2:AA2"/>
    <mergeCell ref="V3:V7"/>
    <mergeCell ref="W3:W7"/>
    <mergeCell ref="X3:X7"/>
    <mergeCell ref="Y3:Y7"/>
    <mergeCell ref="Z3:Z7"/>
    <mergeCell ref="AA3:AA7"/>
    <mergeCell ref="A43:J43"/>
    <mergeCell ref="A44:J44"/>
    <mergeCell ref="A45:J45"/>
    <mergeCell ref="K40:U40"/>
    <mergeCell ref="K41:U41"/>
    <mergeCell ref="K42:U42"/>
    <mergeCell ref="K43:U43"/>
    <mergeCell ref="K44:U44"/>
    <mergeCell ref="K45:U45"/>
    <mergeCell ref="A39:J39"/>
    <mergeCell ref="A40:J40"/>
    <mergeCell ref="A41:J41"/>
    <mergeCell ref="A42:J42"/>
    <mergeCell ref="P1:U1"/>
    <mergeCell ref="P2:U2"/>
    <mergeCell ref="Q4:Q7"/>
    <mergeCell ref="H3:H7"/>
    <mergeCell ref="I4:I7"/>
    <mergeCell ref="O5:O7"/>
    <mergeCell ref="J5:J7"/>
    <mergeCell ref="K5:M6"/>
    <mergeCell ref="N5:N7"/>
    <mergeCell ref="P4:P7"/>
    <mergeCell ref="R4:R7"/>
    <mergeCell ref="A1:D1"/>
    <mergeCell ref="F3:F7"/>
    <mergeCell ref="G3:G7"/>
    <mergeCell ref="B3:B7"/>
    <mergeCell ref="D4:D7"/>
    <mergeCell ref="E4:E7"/>
    <mergeCell ref="E1:O1"/>
    <mergeCell ref="A32:E32"/>
    <mergeCell ref="N32:U32"/>
    <mergeCell ref="A29:E29"/>
    <mergeCell ref="N29:U29"/>
    <mergeCell ref="A30:E30"/>
    <mergeCell ref="N30:U30"/>
    <mergeCell ref="A8:B8"/>
    <mergeCell ref="C3:C7"/>
    <mergeCell ref="A3:A7"/>
    <mergeCell ref="J4:O4"/>
    <mergeCell ref="T3:T7"/>
    <mergeCell ref="U3:U7"/>
    <mergeCell ref="I3:S3"/>
    <mergeCell ref="S4:S7"/>
    <mergeCell ref="D3:E3"/>
  </mergeCells>
  <pageMargins left="0.19685039370078741" right="0.15748031496062992" top="0.39370078740157483" bottom="0.39370078740157483" header="0.31496062992125984" footer="0.31496062992125984"/>
  <pageSetup paperSize="9" scale="6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59"/>
  <sheetViews>
    <sheetView view="pageBreakPreview" topLeftCell="A31" zoomScale="115" zoomScaleNormal="90" zoomScaleSheetLayoutView="115" workbookViewId="0">
      <selection activeCell="I29" sqref="I29"/>
    </sheetView>
  </sheetViews>
  <sheetFormatPr defaultColWidth="9" defaultRowHeight="15.75"/>
  <cols>
    <col min="1" max="1" width="7.125" style="102" customWidth="1"/>
    <col min="2" max="2" width="48.375" style="102" customWidth="1"/>
    <col min="3" max="3" width="16.875" style="102" customWidth="1"/>
    <col min="4" max="4" width="16.375" style="102" customWidth="1"/>
    <col min="5" max="16384" width="9" style="102"/>
  </cols>
  <sheetData>
    <row r="1" spans="1:6" s="138" customFormat="1" ht="50.25" customHeight="1">
      <c r="A1" s="244" t="s">
        <v>61</v>
      </c>
      <c r="B1" s="245"/>
      <c r="C1" s="245"/>
      <c r="D1" s="245"/>
    </row>
    <row r="2" spans="1:6" s="140" customFormat="1" ht="18.75" customHeight="1">
      <c r="A2" s="280" t="s">
        <v>14</v>
      </c>
      <c r="B2" s="281"/>
      <c r="C2" s="139" t="s">
        <v>56</v>
      </c>
      <c r="D2" s="139" t="s">
        <v>59</v>
      </c>
      <c r="E2" s="253" t="s">
        <v>56</v>
      </c>
      <c r="F2" s="253" t="s">
        <v>59</v>
      </c>
    </row>
    <row r="3" spans="1:6" s="140" customFormat="1" ht="18.75">
      <c r="A3" s="282"/>
      <c r="B3" s="283"/>
      <c r="C3" s="132" t="s">
        <v>7</v>
      </c>
      <c r="D3" s="132" t="s">
        <v>8</v>
      </c>
      <c r="E3" s="253"/>
      <c r="F3" s="253"/>
    </row>
    <row r="4" spans="1:6">
      <c r="A4" s="112" t="s">
        <v>7</v>
      </c>
      <c r="B4" s="113" t="s">
        <v>178</v>
      </c>
      <c r="C4" s="30">
        <v>112378</v>
      </c>
      <c r="D4" s="31">
        <v>58396895</v>
      </c>
      <c r="E4" s="114">
        <f>C4-C5-C6-C8-C9-C10-C11-C12</f>
        <v>0</v>
      </c>
      <c r="F4" s="114">
        <f>D4-D5-D6-D7-D8-D9-D11-D12</f>
        <v>0</v>
      </c>
    </row>
    <row r="5" spans="1:6" s="141" customFormat="1" ht="15">
      <c r="A5" s="115" t="s">
        <v>9</v>
      </c>
      <c r="B5" s="116" t="s">
        <v>102</v>
      </c>
      <c r="C5" s="31">
        <v>25400</v>
      </c>
      <c r="D5" s="31">
        <v>862683</v>
      </c>
      <c r="E5" s="117"/>
      <c r="F5" s="117"/>
    </row>
    <row r="6" spans="1:6" s="141" customFormat="1" ht="15">
      <c r="A6" s="115" t="s">
        <v>10</v>
      </c>
      <c r="B6" s="116" t="s">
        <v>103</v>
      </c>
      <c r="C6" s="31">
        <v>10200</v>
      </c>
      <c r="D6" s="31">
        <v>0</v>
      </c>
      <c r="E6" s="117"/>
      <c r="F6" s="117"/>
    </row>
    <row r="7" spans="1:6" s="141" customFormat="1" ht="15">
      <c r="A7" s="115" t="s">
        <v>30</v>
      </c>
      <c r="B7" s="116" t="s">
        <v>104</v>
      </c>
      <c r="C7" s="118">
        <v>0</v>
      </c>
      <c r="D7" s="31">
        <v>41976912</v>
      </c>
      <c r="E7" s="117"/>
      <c r="F7" s="117"/>
    </row>
    <row r="8" spans="1:6" s="142" customFormat="1" ht="15">
      <c r="A8" s="115" t="s">
        <v>32</v>
      </c>
      <c r="B8" s="116" t="s">
        <v>105</v>
      </c>
      <c r="C8" s="31">
        <v>61778</v>
      </c>
      <c r="D8" s="31">
        <v>15557300</v>
      </c>
      <c r="E8" s="117"/>
      <c r="F8" s="117"/>
    </row>
    <row r="9" spans="1:6" s="141" customFormat="1" ht="15">
      <c r="A9" s="115" t="s">
        <v>33</v>
      </c>
      <c r="B9" s="116" t="s">
        <v>106</v>
      </c>
      <c r="C9" s="31">
        <v>0</v>
      </c>
      <c r="D9" s="31">
        <v>0</v>
      </c>
      <c r="E9" s="117"/>
      <c r="F9" s="117"/>
    </row>
    <row r="10" spans="1:6" s="141" customFormat="1" ht="15">
      <c r="A10" s="115" t="s">
        <v>51</v>
      </c>
      <c r="B10" s="116" t="s">
        <v>107</v>
      </c>
      <c r="C10" s="31">
        <v>15000</v>
      </c>
      <c r="D10" s="118">
        <v>0</v>
      </c>
      <c r="E10" s="117"/>
      <c r="F10" s="117"/>
    </row>
    <row r="11" spans="1:6" s="141" customFormat="1" ht="15">
      <c r="A11" s="115" t="s">
        <v>54</v>
      </c>
      <c r="B11" s="116" t="s">
        <v>108</v>
      </c>
      <c r="C11" s="31">
        <v>0</v>
      </c>
      <c r="D11" s="31">
        <v>0</v>
      </c>
      <c r="E11" s="117"/>
      <c r="F11" s="117"/>
    </row>
    <row r="12" spans="1:6" s="141" customFormat="1" ht="15">
      <c r="A12" s="115" t="s">
        <v>55</v>
      </c>
      <c r="B12" s="116" t="s">
        <v>109</v>
      </c>
      <c r="C12" s="31">
        <v>0</v>
      </c>
      <c r="D12" s="31">
        <v>0</v>
      </c>
      <c r="E12" s="117"/>
      <c r="F12" s="117"/>
    </row>
    <row r="13" spans="1:6" s="143" customFormat="1" ht="15">
      <c r="A13" s="112" t="s">
        <v>8</v>
      </c>
      <c r="B13" s="113" t="s">
        <v>172</v>
      </c>
      <c r="C13" s="31">
        <v>5406598</v>
      </c>
      <c r="D13" s="31">
        <v>82288527</v>
      </c>
      <c r="E13" s="114">
        <f>C13-C14-C15-C17-C18-C19-C20-C22</f>
        <v>0</v>
      </c>
      <c r="F13" s="114">
        <f>D13-SUM(D14:D21)</f>
        <v>0</v>
      </c>
    </row>
    <row r="14" spans="1:6" s="144" customFormat="1" ht="15">
      <c r="A14" s="115" t="s">
        <v>11</v>
      </c>
      <c r="B14" s="116" t="s">
        <v>42</v>
      </c>
      <c r="C14" s="30">
        <v>0</v>
      </c>
      <c r="D14" s="31">
        <v>0</v>
      </c>
      <c r="E14" s="117"/>
      <c r="F14" s="117"/>
    </row>
    <row r="15" spans="1:6" s="144" customFormat="1" ht="15">
      <c r="A15" s="115" t="s">
        <v>12</v>
      </c>
      <c r="B15" s="116" t="s">
        <v>43</v>
      </c>
      <c r="C15" s="31">
        <v>3265</v>
      </c>
      <c r="D15" s="31">
        <v>0</v>
      </c>
      <c r="E15" s="117"/>
      <c r="F15" s="117"/>
    </row>
    <row r="16" spans="1:6" s="144" customFormat="1" ht="15">
      <c r="A16" s="115" t="s">
        <v>112</v>
      </c>
      <c r="B16" s="116" t="s">
        <v>53</v>
      </c>
      <c r="C16" s="118">
        <v>0</v>
      </c>
      <c r="D16" s="31">
        <v>1813580</v>
      </c>
      <c r="E16" s="117"/>
      <c r="F16" s="117"/>
    </row>
    <row r="17" spans="1:6">
      <c r="A17" s="115" t="s">
        <v>124</v>
      </c>
      <c r="B17" s="116" t="s">
        <v>44</v>
      </c>
      <c r="C17" s="31">
        <v>4935465</v>
      </c>
      <c r="D17" s="145">
        <v>54436646</v>
      </c>
      <c r="E17" s="119"/>
      <c r="F17" s="119"/>
    </row>
    <row r="18" spans="1:6">
      <c r="A18" s="115" t="s">
        <v>125</v>
      </c>
      <c r="B18" s="116" t="s">
        <v>45</v>
      </c>
      <c r="C18" s="31">
        <v>467868</v>
      </c>
      <c r="D18" s="31">
        <v>25877000</v>
      </c>
      <c r="E18" s="117"/>
      <c r="F18" s="117"/>
    </row>
    <row r="19" spans="1:6">
      <c r="A19" s="115" t="s">
        <v>126</v>
      </c>
      <c r="B19" s="116" t="s">
        <v>46</v>
      </c>
      <c r="C19" s="31">
        <v>0</v>
      </c>
      <c r="D19" s="31">
        <v>161301</v>
      </c>
      <c r="E19" s="117"/>
      <c r="F19" s="117"/>
    </row>
    <row r="20" spans="1:6" s="141" customFormat="1" ht="15">
      <c r="A20" s="115" t="s">
        <v>127</v>
      </c>
      <c r="B20" s="116" t="s">
        <v>47</v>
      </c>
      <c r="C20" s="31">
        <v>0</v>
      </c>
      <c r="D20" s="31">
        <v>0</v>
      </c>
      <c r="E20" s="117"/>
      <c r="F20" s="117"/>
    </row>
    <row r="21" spans="1:6" s="141" customFormat="1" ht="15">
      <c r="A21" s="115" t="s">
        <v>128</v>
      </c>
      <c r="B21" s="116" t="s">
        <v>52</v>
      </c>
      <c r="C21" s="118">
        <v>0</v>
      </c>
      <c r="D21" s="31">
        <v>0</v>
      </c>
      <c r="E21" s="117"/>
      <c r="F21" s="117"/>
    </row>
    <row r="22" spans="1:6" s="141" customFormat="1" ht="15">
      <c r="A22" s="115" t="s">
        <v>129</v>
      </c>
      <c r="B22" s="116" t="s">
        <v>48</v>
      </c>
      <c r="C22" s="31">
        <v>0</v>
      </c>
      <c r="D22" s="31">
        <v>0</v>
      </c>
      <c r="E22" s="114">
        <f>C22-C23-C24</f>
        <v>0</v>
      </c>
      <c r="F22" s="114">
        <f>D22-D23-D24</f>
        <v>0</v>
      </c>
    </row>
    <row r="23" spans="1:6" s="141" customFormat="1" ht="15">
      <c r="A23" s="115" t="s">
        <v>130</v>
      </c>
      <c r="B23" s="116" t="s">
        <v>114</v>
      </c>
      <c r="C23" s="31">
        <v>0</v>
      </c>
      <c r="D23" s="145">
        <v>0</v>
      </c>
      <c r="E23" s="119"/>
      <c r="F23" s="119"/>
    </row>
    <row r="24" spans="1:6" s="141" customFormat="1" ht="15">
      <c r="A24" s="115" t="s">
        <v>131</v>
      </c>
      <c r="B24" s="116" t="s">
        <v>115</v>
      </c>
      <c r="C24" s="31">
        <v>0</v>
      </c>
      <c r="D24" s="145">
        <v>0</v>
      </c>
      <c r="E24" s="119"/>
      <c r="F24" s="119"/>
    </row>
    <row r="25" spans="1:6" s="141" customFormat="1" ht="15">
      <c r="A25" s="112" t="s">
        <v>13</v>
      </c>
      <c r="B25" s="113" t="s">
        <v>173</v>
      </c>
      <c r="C25" s="30">
        <v>155300</v>
      </c>
      <c r="D25" s="30">
        <v>500000</v>
      </c>
      <c r="E25" s="114">
        <f>C25-C26-C29</f>
        <v>0</v>
      </c>
      <c r="F25" s="114">
        <f>D25-D26-D29</f>
        <v>0</v>
      </c>
    </row>
    <row r="26" spans="1:6" s="141" customFormat="1" ht="15">
      <c r="A26" s="115" t="s">
        <v>110</v>
      </c>
      <c r="B26" s="116" t="s">
        <v>49</v>
      </c>
      <c r="C26" s="31">
        <v>0</v>
      </c>
      <c r="D26" s="31">
        <v>0</v>
      </c>
      <c r="E26" s="114">
        <f>C26-C27-C28</f>
        <v>0</v>
      </c>
      <c r="F26" s="114">
        <f>D26-D27-D28</f>
        <v>0</v>
      </c>
    </row>
    <row r="27" spans="1:6" s="141" customFormat="1" ht="15">
      <c r="A27" s="115" t="s">
        <v>132</v>
      </c>
      <c r="B27" s="116" t="s">
        <v>119</v>
      </c>
      <c r="C27" s="31">
        <v>0</v>
      </c>
      <c r="D27" s="31">
        <v>0</v>
      </c>
      <c r="E27" s="120"/>
      <c r="F27" s="120"/>
    </row>
    <row r="28" spans="1:6" s="141" customFormat="1" ht="15">
      <c r="A28" s="115" t="s">
        <v>133</v>
      </c>
      <c r="B28" s="116" t="s">
        <v>120</v>
      </c>
      <c r="C28" s="31">
        <v>0</v>
      </c>
      <c r="D28" s="31">
        <v>0</v>
      </c>
      <c r="E28" s="120"/>
      <c r="F28" s="120"/>
    </row>
    <row r="29" spans="1:6" s="141" customFormat="1">
      <c r="A29" s="115" t="s">
        <v>36</v>
      </c>
      <c r="B29" s="116" t="s">
        <v>50</v>
      </c>
      <c r="C29" s="31">
        <v>155300</v>
      </c>
      <c r="D29" s="31">
        <v>500000</v>
      </c>
      <c r="E29" s="121"/>
      <c r="F29" s="121"/>
    </row>
    <row r="30" spans="1:6" s="141" customFormat="1" ht="15">
      <c r="A30" s="146" t="s">
        <v>15</v>
      </c>
      <c r="B30" s="147" t="s">
        <v>174</v>
      </c>
      <c r="C30" s="31">
        <v>234486337</v>
      </c>
      <c r="D30" s="31">
        <v>1291415452</v>
      </c>
      <c r="E30" s="114">
        <f>C30-C31-C32-C33-C34</f>
        <v>0</v>
      </c>
      <c r="F30" s="114">
        <f>D30-D31-D32-D33-D34</f>
        <v>0</v>
      </c>
    </row>
    <row r="31" spans="1:6" s="141" customFormat="1" ht="15">
      <c r="A31" s="148" t="s">
        <v>35</v>
      </c>
      <c r="B31" s="149" t="s">
        <v>39</v>
      </c>
      <c r="C31" s="31">
        <v>218203064</v>
      </c>
      <c r="D31" s="31">
        <v>1049637697</v>
      </c>
      <c r="E31" s="117"/>
      <c r="F31" s="117"/>
    </row>
    <row r="32" spans="1:6" s="141" customFormat="1" ht="15">
      <c r="A32" s="148" t="s">
        <v>36</v>
      </c>
      <c r="B32" s="149" t="s">
        <v>40</v>
      </c>
      <c r="C32" s="31">
        <v>1071024</v>
      </c>
      <c r="D32" s="31">
        <v>4040758</v>
      </c>
      <c r="E32" s="117"/>
      <c r="F32" s="117"/>
    </row>
    <row r="33" spans="1:6" s="141" customFormat="1" ht="15">
      <c r="A33" s="148" t="s">
        <v>134</v>
      </c>
      <c r="B33" s="149" t="s">
        <v>41</v>
      </c>
      <c r="C33" s="31">
        <v>9864006</v>
      </c>
      <c r="D33" s="31">
        <v>45597482</v>
      </c>
      <c r="E33" s="117"/>
      <c r="F33" s="117"/>
    </row>
    <row r="34" spans="1:6" s="141" customFormat="1" ht="15">
      <c r="A34" s="148" t="s">
        <v>135</v>
      </c>
      <c r="B34" s="149" t="s">
        <v>68</v>
      </c>
      <c r="C34" s="31">
        <v>5348243</v>
      </c>
      <c r="D34" s="31">
        <v>192139515</v>
      </c>
      <c r="E34" s="117"/>
      <c r="F34" s="117"/>
    </row>
    <row r="35" spans="1:6" s="141" customFormat="1" ht="15">
      <c r="A35" s="112" t="s">
        <v>16</v>
      </c>
      <c r="B35" s="113" t="s">
        <v>146</v>
      </c>
      <c r="C35" s="30">
        <v>204320581</v>
      </c>
      <c r="D35" s="30">
        <v>32429161</v>
      </c>
      <c r="E35" s="114">
        <f>C35-C36-C37-C38</f>
        <v>0</v>
      </c>
      <c r="F35" s="114">
        <f>D35-D36-D37-D38</f>
        <v>0</v>
      </c>
    </row>
    <row r="36" spans="1:6" s="141" customFormat="1" ht="30">
      <c r="A36" s="115" t="s">
        <v>141</v>
      </c>
      <c r="B36" s="116" t="s">
        <v>154</v>
      </c>
      <c r="C36" s="30"/>
      <c r="D36" s="30"/>
      <c r="E36" s="117"/>
      <c r="F36" s="117"/>
    </row>
    <row r="37" spans="1:6" s="141" customFormat="1" ht="30">
      <c r="A37" s="115" t="s">
        <v>143</v>
      </c>
      <c r="B37" s="116" t="s">
        <v>152</v>
      </c>
      <c r="C37" s="30"/>
      <c r="D37" s="30"/>
      <c r="E37" s="117"/>
      <c r="F37" s="117"/>
    </row>
    <row r="38" spans="1:6" s="141" customFormat="1" ht="15">
      <c r="A38" s="115" t="s">
        <v>156</v>
      </c>
      <c r="B38" s="116" t="s">
        <v>155</v>
      </c>
      <c r="C38" s="30">
        <v>204320581</v>
      </c>
      <c r="D38" s="30">
        <v>32429161</v>
      </c>
      <c r="E38" s="117"/>
      <c r="F38" s="117"/>
    </row>
    <row r="39" spans="1:6" s="141" customFormat="1" ht="15">
      <c r="A39" s="112" t="s">
        <v>17</v>
      </c>
      <c r="B39" s="113" t="s">
        <v>34</v>
      </c>
      <c r="C39" s="30">
        <v>2117243</v>
      </c>
      <c r="D39" s="30">
        <v>85855623</v>
      </c>
      <c r="E39" s="114">
        <f>C39-C40-C41-C42</f>
        <v>0</v>
      </c>
      <c r="F39" s="114">
        <f>D39-D40-D41-D42</f>
        <v>0</v>
      </c>
    </row>
    <row r="40" spans="1:6" s="141" customFormat="1" ht="15">
      <c r="A40" s="148" t="s">
        <v>150</v>
      </c>
      <c r="B40" s="116" t="s">
        <v>142</v>
      </c>
      <c r="C40" s="150">
        <v>0</v>
      </c>
      <c r="D40" s="31">
        <v>0</v>
      </c>
    </row>
    <row r="41" spans="1:6" s="141" customFormat="1" ht="15">
      <c r="A41" s="148" t="s">
        <v>149</v>
      </c>
      <c r="B41" s="116" t="s">
        <v>177</v>
      </c>
      <c r="C41" s="150">
        <v>991012</v>
      </c>
      <c r="D41" s="145">
        <v>18052888</v>
      </c>
    </row>
    <row r="42" spans="1:6" s="141" customFormat="1" ht="15">
      <c r="A42" s="148" t="s">
        <v>151</v>
      </c>
      <c r="B42" s="116" t="s">
        <v>140</v>
      </c>
      <c r="C42" s="150">
        <v>1126231</v>
      </c>
      <c r="D42" s="145">
        <v>67802735</v>
      </c>
    </row>
    <row r="43" spans="1:6" s="141" customFormat="1" ht="15">
      <c r="A43" s="112" t="s">
        <v>18</v>
      </c>
      <c r="B43" s="113" t="s">
        <v>176</v>
      </c>
      <c r="C43" s="150">
        <v>104701459</v>
      </c>
      <c r="D43" s="150">
        <v>851637280</v>
      </c>
    </row>
    <row r="44" spans="1:6" s="141" customFormat="1" ht="45.75" customHeight="1">
      <c r="A44" s="279" t="s">
        <v>179</v>
      </c>
      <c r="B44" s="279"/>
      <c r="C44" s="279"/>
      <c r="D44" s="279"/>
    </row>
    <row r="46" spans="1:6">
      <c r="A46" s="240" t="s">
        <v>233</v>
      </c>
      <c r="B46" s="240"/>
      <c r="C46" s="240"/>
      <c r="D46" s="240"/>
    </row>
    <row r="47" spans="1:6">
      <c r="A47" s="239" t="s">
        <v>206</v>
      </c>
      <c r="B47" s="239"/>
      <c r="C47" s="239"/>
      <c r="D47" s="239"/>
    </row>
    <row r="48" spans="1:6">
      <c r="A48" s="239" t="s">
        <v>207</v>
      </c>
      <c r="B48" s="239"/>
      <c r="C48" s="239"/>
      <c r="D48" s="239"/>
    </row>
    <row r="49" spans="1:4">
      <c r="A49" s="239" t="s">
        <v>208</v>
      </c>
      <c r="B49" s="239"/>
      <c r="C49" s="239"/>
      <c r="D49" s="239"/>
    </row>
    <row r="50" spans="1:4">
      <c r="A50" s="239" t="s">
        <v>209</v>
      </c>
      <c r="B50" s="239"/>
      <c r="C50" s="239"/>
      <c r="D50" s="239"/>
    </row>
    <row r="51" spans="1:4">
      <c r="A51" s="239" t="s">
        <v>210</v>
      </c>
      <c r="B51" s="239"/>
      <c r="C51" s="239"/>
      <c r="D51" s="239"/>
    </row>
    <row r="52" spans="1:4">
      <c r="A52" s="239" t="s">
        <v>230</v>
      </c>
      <c r="B52" s="239"/>
      <c r="C52" s="239"/>
      <c r="D52" s="239"/>
    </row>
    <row r="53" spans="1:4">
      <c r="A53" s="239" t="s">
        <v>231</v>
      </c>
      <c r="B53" s="239"/>
      <c r="C53" s="239"/>
      <c r="D53" s="239"/>
    </row>
    <row r="54" spans="1:4">
      <c r="A54" s="239" t="s">
        <v>213</v>
      </c>
      <c r="B54" s="239"/>
      <c r="C54" s="239"/>
      <c r="D54" s="239"/>
    </row>
    <row r="55" spans="1:4">
      <c r="A55" s="239" t="s">
        <v>232</v>
      </c>
      <c r="B55" s="239"/>
      <c r="C55" s="239"/>
      <c r="D55" s="239"/>
    </row>
    <row r="56" spans="1:4">
      <c r="A56" s="239" t="s">
        <v>215</v>
      </c>
      <c r="B56" s="239"/>
      <c r="C56" s="239"/>
      <c r="D56" s="239"/>
    </row>
    <row r="57" spans="1:4">
      <c r="A57" s="239" t="s">
        <v>216</v>
      </c>
      <c r="B57" s="239"/>
      <c r="C57" s="239"/>
      <c r="D57" s="239"/>
    </row>
    <row r="58" spans="1:4">
      <c r="A58" s="239" t="s">
        <v>217</v>
      </c>
      <c r="B58" s="239"/>
      <c r="C58" s="239"/>
      <c r="D58" s="239"/>
    </row>
    <row r="59" spans="1:4">
      <c r="A59" s="239" t="s">
        <v>218</v>
      </c>
      <c r="B59" s="239"/>
      <c r="C59" s="239"/>
      <c r="D59" s="239"/>
    </row>
  </sheetData>
  <sheetProtection formatCells="0" formatColumns="0" formatRows="0"/>
  <mergeCells count="19">
    <mergeCell ref="A58:D58"/>
    <mergeCell ref="A59:D59"/>
    <mergeCell ref="E2:E3"/>
    <mergeCell ref="F2:F3"/>
    <mergeCell ref="A53:D53"/>
    <mergeCell ref="A54:D54"/>
    <mergeCell ref="A55:D55"/>
    <mergeCell ref="A56:D56"/>
    <mergeCell ref="A57:D57"/>
    <mergeCell ref="A48:D48"/>
    <mergeCell ref="A49:D49"/>
    <mergeCell ref="A50:D50"/>
    <mergeCell ref="A51:D51"/>
    <mergeCell ref="A52:D52"/>
    <mergeCell ref="A1:D1"/>
    <mergeCell ref="A44:D44"/>
    <mergeCell ref="A2:B3"/>
    <mergeCell ref="A46:D46"/>
    <mergeCell ref="A47:D47"/>
  </mergeCells>
  <phoneticPr fontId="11" type="noConversion"/>
  <pageMargins left="0.43307086614173201" right="0.23622047244094499" top="0.59055118110236204" bottom="0.59055118110236204" header="0.511811023622047" footer="0.27559055118110198"/>
  <pageSetup paperSize="9" orientation="portrait" r:id="rId1"/>
  <headerFooter differentFirst="1" alignWithMargins="0">
    <oddFooter>&amp;C&amp;P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B37"/>
  <sheetViews>
    <sheetView view="pageBreakPreview" topLeftCell="A11" zoomScale="85" zoomScaleSheetLayoutView="85" workbookViewId="0">
      <selection activeCell="H33" sqref="H33"/>
    </sheetView>
  </sheetViews>
  <sheetFormatPr defaultColWidth="9" defaultRowHeight="15.75"/>
  <cols>
    <col min="1" max="1" width="4.125" style="102" customWidth="1"/>
    <col min="2" max="2" width="18.375" style="102" customWidth="1"/>
    <col min="3" max="3" width="8.125" style="102" customWidth="1"/>
    <col min="4" max="4" width="11.375" style="102" customWidth="1"/>
    <col min="5" max="12" width="8.125" style="102" customWidth="1"/>
    <col min="13" max="14" width="8.125" style="100" customWidth="1"/>
    <col min="15" max="15" width="8.75" style="100" customWidth="1"/>
    <col min="16" max="18" width="8.125" style="100" customWidth="1"/>
    <col min="19" max="19" width="9.5" style="100" customWidth="1"/>
    <col min="20" max="20" width="8.375" style="100" customWidth="1"/>
    <col min="21" max="16384" width="9" style="102"/>
  </cols>
  <sheetData>
    <row r="1" spans="1:28" ht="65.25" customHeight="1">
      <c r="A1" s="274" t="s">
        <v>157</v>
      </c>
      <c r="B1" s="274"/>
      <c r="C1" s="274"/>
      <c r="D1" s="274"/>
      <c r="E1" s="231" t="s">
        <v>283</v>
      </c>
      <c r="F1" s="231"/>
      <c r="G1" s="231"/>
      <c r="H1" s="231"/>
      <c r="I1" s="231"/>
      <c r="J1" s="231"/>
      <c r="K1" s="231"/>
      <c r="L1" s="231"/>
      <c r="M1" s="231"/>
      <c r="N1" s="231"/>
      <c r="O1" s="231"/>
      <c r="P1" s="271" t="str">
        <f>TT!C2</f>
        <v xml:space="preserve">Đơn vị, người báo cáo: 
Đơn vị nhận báo cáo: </v>
      </c>
      <c r="Q1" s="271"/>
      <c r="R1" s="271"/>
      <c r="S1" s="271"/>
      <c r="T1" s="271"/>
    </row>
    <row r="2" spans="1:28" ht="17.25" customHeight="1">
      <c r="B2" s="124"/>
      <c r="C2" s="124"/>
      <c r="I2" s="125"/>
      <c r="J2" s="126"/>
      <c r="K2" s="126"/>
      <c r="L2" s="126"/>
      <c r="O2" s="153"/>
      <c r="P2" s="153"/>
      <c r="Q2" s="272" t="s">
        <v>123</v>
      </c>
      <c r="R2" s="272"/>
      <c r="S2" s="272"/>
      <c r="T2" s="272"/>
      <c r="U2" s="241" t="s">
        <v>235</v>
      </c>
      <c r="V2" s="241"/>
      <c r="W2" s="241"/>
      <c r="X2" s="241"/>
      <c r="Y2" s="241"/>
      <c r="Z2" s="241"/>
    </row>
    <row r="3" spans="1:28" s="154" customFormat="1" ht="15.75" customHeight="1">
      <c r="A3" s="287" t="s">
        <v>72</v>
      </c>
      <c r="B3" s="287" t="s">
        <v>73</v>
      </c>
      <c r="C3" s="257" t="s">
        <v>71</v>
      </c>
      <c r="D3" s="257" t="s">
        <v>4</v>
      </c>
      <c r="E3" s="257"/>
      <c r="F3" s="257" t="s">
        <v>161</v>
      </c>
      <c r="G3" s="257" t="s">
        <v>116</v>
      </c>
      <c r="H3" s="257" t="s">
        <v>28</v>
      </c>
      <c r="I3" s="247" t="s">
        <v>4</v>
      </c>
      <c r="J3" s="290"/>
      <c r="K3" s="290"/>
      <c r="L3" s="290"/>
      <c r="M3" s="290"/>
      <c r="N3" s="290"/>
      <c r="O3" s="290"/>
      <c r="P3" s="290"/>
      <c r="Q3" s="290"/>
      <c r="R3" s="248"/>
      <c r="S3" s="264" t="s">
        <v>168</v>
      </c>
      <c r="T3" s="267" t="s">
        <v>75</v>
      </c>
      <c r="U3" s="209" t="s">
        <v>249</v>
      </c>
      <c r="V3" s="209" t="s">
        <v>250</v>
      </c>
      <c r="W3" s="209" t="s">
        <v>251</v>
      </c>
      <c r="X3" s="209" t="s">
        <v>252</v>
      </c>
      <c r="Y3" s="209" t="s">
        <v>253</v>
      </c>
      <c r="Z3" s="209" t="s">
        <v>254</v>
      </c>
    </row>
    <row r="4" spans="1:28" s="154" customFormat="1" ht="15.75" customHeight="1">
      <c r="A4" s="288"/>
      <c r="B4" s="288"/>
      <c r="C4" s="257"/>
      <c r="D4" s="257" t="s">
        <v>170</v>
      </c>
      <c r="E4" s="257" t="s">
        <v>38</v>
      </c>
      <c r="F4" s="257"/>
      <c r="G4" s="257"/>
      <c r="H4" s="257"/>
      <c r="I4" s="257" t="s">
        <v>37</v>
      </c>
      <c r="J4" s="261" t="s">
        <v>4</v>
      </c>
      <c r="K4" s="262"/>
      <c r="L4" s="262"/>
      <c r="M4" s="262"/>
      <c r="N4" s="263"/>
      <c r="O4" s="257" t="s">
        <v>160</v>
      </c>
      <c r="P4" s="210" t="s">
        <v>162</v>
      </c>
      <c r="Q4" s="209" t="s">
        <v>167</v>
      </c>
      <c r="R4" s="209" t="s">
        <v>34</v>
      </c>
      <c r="S4" s="265"/>
      <c r="T4" s="268"/>
      <c r="U4" s="209"/>
      <c r="V4" s="209"/>
      <c r="W4" s="209"/>
      <c r="X4" s="209"/>
      <c r="Y4" s="209"/>
      <c r="Z4" s="209"/>
    </row>
    <row r="5" spans="1:28" s="154" customFormat="1" ht="15.75" customHeight="1">
      <c r="A5" s="288"/>
      <c r="B5" s="288"/>
      <c r="C5" s="257"/>
      <c r="D5" s="257"/>
      <c r="E5" s="257"/>
      <c r="F5" s="257"/>
      <c r="G5" s="257"/>
      <c r="H5" s="257"/>
      <c r="I5" s="257"/>
      <c r="J5" s="257" t="s">
        <v>60</v>
      </c>
      <c r="K5" s="261" t="s">
        <v>4</v>
      </c>
      <c r="L5" s="263"/>
      <c r="M5" s="257" t="s">
        <v>31</v>
      </c>
      <c r="N5" s="267" t="s">
        <v>180</v>
      </c>
      <c r="O5" s="257"/>
      <c r="P5" s="211"/>
      <c r="Q5" s="209"/>
      <c r="R5" s="209"/>
      <c r="S5" s="265"/>
      <c r="T5" s="268"/>
      <c r="U5" s="209"/>
      <c r="V5" s="209"/>
      <c r="W5" s="209"/>
      <c r="X5" s="209"/>
      <c r="Y5" s="209"/>
      <c r="Z5" s="209"/>
    </row>
    <row r="6" spans="1:28" s="154" customFormat="1" ht="15.75" customHeight="1">
      <c r="A6" s="288"/>
      <c r="B6" s="288"/>
      <c r="C6" s="257"/>
      <c r="D6" s="257"/>
      <c r="E6" s="257"/>
      <c r="F6" s="257"/>
      <c r="G6" s="257"/>
      <c r="H6" s="257"/>
      <c r="I6" s="257"/>
      <c r="J6" s="257"/>
      <c r="K6" s="267" t="s">
        <v>29</v>
      </c>
      <c r="L6" s="267" t="s">
        <v>164</v>
      </c>
      <c r="M6" s="257"/>
      <c r="N6" s="268"/>
      <c r="O6" s="257"/>
      <c r="P6" s="211"/>
      <c r="Q6" s="209"/>
      <c r="R6" s="209"/>
      <c r="S6" s="265"/>
      <c r="T6" s="268"/>
      <c r="U6" s="209"/>
      <c r="V6" s="209"/>
      <c r="W6" s="209"/>
      <c r="X6" s="209"/>
      <c r="Y6" s="209"/>
      <c r="Z6" s="209"/>
    </row>
    <row r="7" spans="1:28" s="154" customFormat="1" ht="52.5" customHeight="1">
      <c r="A7" s="289"/>
      <c r="B7" s="289"/>
      <c r="C7" s="257"/>
      <c r="D7" s="257"/>
      <c r="E7" s="257"/>
      <c r="F7" s="257"/>
      <c r="G7" s="257"/>
      <c r="H7" s="257"/>
      <c r="I7" s="257"/>
      <c r="J7" s="257"/>
      <c r="K7" s="273"/>
      <c r="L7" s="273"/>
      <c r="M7" s="257"/>
      <c r="N7" s="273"/>
      <c r="O7" s="257"/>
      <c r="P7" s="212"/>
      <c r="Q7" s="209"/>
      <c r="R7" s="209"/>
      <c r="S7" s="266"/>
      <c r="T7" s="268"/>
      <c r="U7" s="209"/>
      <c r="V7" s="209"/>
      <c r="W7" s="209"/>
      <c r="X7" s="209"/>
      <c r="Y7" s="209"/>
      <c r="Z7" s="209"/>
    </row>
    <row r="8" spans="1:28" ht="14.25" customHeight="1">
      <c r="A8" s="255" t="s">
        <v>3</v>
      </c>
      <c r="B8" s="256"/>
      <c r="C8" s="128" t="s">
        <v>7</v>
      </c>
      <c r="D8" s="128" t="s">
        <v>8</v>
      </c>
      <c r="E8" s="128" t="s">
        <v>13</v>
      </c>
      <c r="F8" s="128" t="s">
        <v>15</v>
      </c>
      <c r="G8" s="128" t="s">
        <v>16</v>
      </c>
      <c r="H8" s="128" t="s">
        <v>17</v>
      </c>
      <c r="I8" s="128" t="s">
        <v>18</v>
      </c>
      <c r="J8" s="128" t="s">
        <v>19</v>
      </c>
      <c r="K8" s="128" t="s">
        <v>20</v>
      </c>
      <c r="L8" s="128" t="s">
        <v>21</v>
      </c>
      <c r="M8" s="128" t="s">
        <v>22</v>
      </c>
      <c r="N8" s="128" t="s">
        <v>63</v>
      </c>
      <c r="O8" s="128" t="s">
        <v>62</v>
      </c>
      <c r="P8" s="128" t="s">
        <v>64</v>
      </c>
      <c r="Q8" s="128" t="s">
        <v>65</v>
      </c>
      <c r="R8" s="128" t="s">
        <v>66</v>
      </c>
      <c r="S8" s="128" t="s">
        <v>67</v>
      </c>
      <c r="T8" s="128" t="s">
        <v>69</v>
      </c>
      <c r="U8" s="75"/>
      <c r="V8" s="75"/>
      <c r="W8" s="75"/>
      <c r="X8" s="75"/>
      <c r="Y8" s="75"/>
      <c r="Z8" s="75"/>
    </row>
    <row r="9" spans="1:28" s="75" customFormat="1" ht="24" customHeight="1">
      <c r="A9" s="155"/>
      <c r="B9" s="155" t="s">
        <v>5</v>
      </c>
      <c r="C9" s="51">
        <v>10604</v>
      </c>
      <c r="D9" s="51">
        <v>7647</v>
      </c>
      <c r="E9" s="51">
        <v>2957</v>
      </c>
      <c r="F9" s="51">
        <v>10</v>
      </c>
      <c r="G9" s="51">
        <v>6</v>
      </c>
      <c r="H9" s="51">
        <v>10588</v>
      </c>
      <c r="I9" s="51">
        <v>6180</v>
      </c>
      <c r="J9" s="51">
        <v>2170</v>
      </c>
      <c r="K9" s="51">
        <v>2121</v>
      </c>
      <c r="L9" s="51">
        <v>49</v>
      </c>
      <c r="M9" s="51">
        <v>4004</v>
      </c>
      <c r="N9" s="51">
        <v>6</v>
      </c>
      <c r="O9" s="51">
        <v>4055</v>
      </c>
      <c r="P9" s="51">
        <v>168</v>
      </c>
      <c r="Q9" s="51">
        <v>2</v>
      </c>
      <c r="R9" s="51">
        <v>183</v>
      </c>
      <c r="S9" s="51">
        <v>8418</v>
      </c>
      <c r="T9" s="131">
        <v>0.35113268608414239</v>
      </c>
      <c r="U9" s="85">
        <f>C9-D9-E9</f>
        <v>0</v>
      </c>
      <c r="V9" s="85">
        <f>C9-F9-G9-H9</f>
        <v>0</v>
      </c>
      <c r="W9" s="85">
        <f>H9-I9-O9-P9-Q9-R9</f>
        <v>0</v>
      </c>
      <c r="X9" s="85">
        <f>I9-J9-M9-N9</f>
        <v>0</v>
      </c>
      <c r="Y9" s="85">
        <f>J9-K9-L9</f>
        <v>0</v>
      </c>
      <c r="Z9" s="85">
        <f>S9-M9-N9-O9-P9-Q9-R9</f>
        <v>0</v>
      </c>
      <c r="AB9" s="291" t="s">
        <v>237</v>
      </c>
    </row>
    <row r="10" spans="1:28" s="75" customFormat="1" ht="24" customHeight="1">
      <c r="A10" s="156" t="s">
        <v>7</v>
      </c>
      <c r="B10" s="54" t="s">
        <v>262</v>
      </c>
      <c r="C10" s="51">
        <v>772</v>
      </c>
      <c r="D10" s="51">
        <v>454</v>
      </c>
      <c r="E10" s="51">
        <v>318</v>
      </c>
      <c r="F10" s="51">
        <v>0</v>
      </c>
      <c r="G10" s="51">
        <v>0</v>
      </c>
      <c r="H10" s="51">
        <v>772</v>
      </c>
      <c r="I10" s="51">
        <v>521</v>
      </c>
      <c r="J10" s="51">
        <v>236</v>
      </c>
      <c r="K10" s="51">
        <v>235</v>
      </c>
      <c r="L10" s="51">
        <v>1</v>
      </c>
      <c r="M10" s="51">
        <v>285</v>
      </c>
      <c r="N10" s="51">
        <v>0</v>
      </c>
      <c r="O10" s="51">
        <v>241</v>
      </c>
      <c r="P10" s="51">
        <v>7</v>
      </c>
      <c r="Q10" s="51">
        <v>0</v>
      </c>
      <c r="R10" s="51">
        <v>3</v>
      </c>
      <c r="S10" s="51">
        <v>536</v>
      </c>
      <c r="T10" s="131">
        <v>0.45297504798464494</v>
      </c>
      <c r="U10" s="85">
        <f t="shared" ref="U10:U23" si="0">C10-D10-E10</f>
        <v>0</v>
      </c>
      <c r="V10" s="85">
        <f t="shared" ref="V10:V23" si="1">C10-F10-G10-H10</f>
        <v>0</v>
      </c>
      <c r="W10" s="85">
        <f t="shared" ref="W10:W23" si="2">H10-I10-O10-P10-Q10-R10</f>
        <v>0</v>
      </c>
      <c r="X10" s="85">
        <f t="shared" ref="X10:X23" si="3">I10-J10-M10-N10</f>
        <v>0</v>
      </c>
      <c r="Y10" s="85">
        <f t="shared" ref="Y10:Y23" si="4">J10-K10-L10</f>
        <v>0</v>
      </c>
      <c r="Z10" s="85">
        <f t="shared" ref="Z10:Z23" si="5">S10-M10-N10-O10-P10-Q10-R10</f>
        <v>0</v>
      </c>
      <c r="AB10" s="291"/>
    </row>
    <row r="11" spans="1:28" s="75" customFormat="1" ht="24" customHeight="1">
      <c r="A11" s="156" t="s">
        <v>8</v>
      </c>
      <c r="B11" s="54" t="s">
        <v>263</v>
      </c>
      <c r="C11" s="51">
        <v>2113</v>
      </c>
      <c r="D11" s="49">
        <v>1626</v>
      </c>
      <c r="E11" s="50">
        <v>487</v>
      </c>
      <c r="F11" s="50">
        <v>2</v>
      </c>
      <c r="G11" s="50">
        <v>3</v>
      </c>
      <c r="H11" s="51">
        <v>2108</v>
      </c>
      <c r="I11" s="51">
        <v>1126</v>
      </c>
      <c r="J11" s="51">
        <v>413</v>
      </c>
      <c r="K11" s="50">
        <v>400</v>
      </c>
      <c r="L11" s="50">
        <v>13</v>
      </c>
      <c r="M11" s="50">
        <v>713</v>
      </c>
      <c r="N11" s="50">
        <v>0</v>
      </c>
      <c r="O11" s="50">
        <v>889</v>
      </c>
      <c r="P11" s="50">
        <v>65</v>
      </c>
      <c r="Q11" s="50">
        <v>0</v>
      </c>
      <c r="R11" s="50">
        <v>28</v>
      </c>
      <c r="S11" s="51">
        <v>1695</v>
      </c>
      <c r="T11" s="131">
        <v>0.36678507992895204</v>
      </c>
      <c r="U11" s="85">
        <f t="shared" si="0"/>
        <v>0</v>
      </c>
      <c r="V11" s="85">
        <f t="shared" si="1"/>
        <v>0</v>
      </c>
      <c r="W11" s="85">
        <f t="shared" si="2"/>
        <v>0</v>
      </c>
      <c r="X11" s="85">
        <f t="shared" si="3"/>
        <v>0</v>
      </c>
      <c r="Y11" s="85">
        <f t="shared" si="4"/>
        <v>0</v>
      </c>
      <c r="Z11" s="85">
        <f t="shared" si="5"/>
        <v>0</v>
      </c>
      <c r="AB11" s="291"/>
    </row>
    <row r="12" spans="1:28" s="75" customFormat="1" ht="24" customHeight="1">
      <c r="A12" s="156" t="s">
        <v>13</v>
      </c>
      <c r="B12" s="54" t="s">
        <v>264</v>
      </c>
      <c r="C12" s="51">
        <v>788</v>
      </c>
      <c r="D12" s="50">
        <v>720</v>
      </c>
      <c r="E12" s="50">
        <v>68</v>
      </c>
      <c r="F12" s="50">
        <v>0</v>
      </c>
      <c r="G12" s="50">
        <v>1</v>
      </c>
      <c r="H12" s="51">
        <v>787</v>
      </c>
      <c r="I12" s="51">
        <v>349</v>
      </c>
      <c r="J12" s="51">
        <v>50</v>
      </c>
      <c r="K12" s="50">
        <v>48</v>
      </c>
      <c r="L12" s="50">
        <v>2</v>
      </c>
      <c r="M12" s="50">
        <v>299</v>
      </c>
      <c r="N12" s="50">
        <v>0</v>
      </c>
      <c r="O12" s="50">
        <v>436</v>
      </c>
      <c r="P12" s="50">
        <v>0</v>
      </c>
      <c r="Q12" s="50">
        <v>0</v>
      </c>
      <c r="R12" s="50">
        <v>2</v>
      </c>
      <c r="S12" s="51">
        <v>737</v>
      </c>
      <c r="T12" s="131">
        <v>0.14326647564469913</v>
      </c>
      <c r="U12" s="85">
        <f t="shared" si="0"/>
        <v>0</v>
      </c>
      <c r="V12" s="85">
        <f t="shared" si="1"/>
        <v>0</v>
      </c>
      <c r="W12" s="85">
        <f t="shared" si="2"/>
        <v>0</v>
      </c>
      <c r="X12" s="85">
        <f t="shared" si="3"/>
        <v>0</v>
      </c>
      <c r="Y12" s="85">
        <f t="shared" si="4"/>
        <v>0</v>
      </c>
      <c r="Z12" s="85">
        <f t="shared" si="5"/>
        <v>0</v>
      </c>
      <c r="AB12" s="291"/>
    </row>
    <row r="13" spans="1:28" s="75" customFormat="1" ht="24" customHeight="1">
      <c r="A13" s="156" t="s">
        <v>15</v>
      </c>
      <c r="B13" s="54" t="s">
        <v>265</v>
      </c>
      <c r="C13" s="51">
        <v>525</v>
      </c>
      <c r="D13" s="50">
        <v>426</v>
      </c>
      <c r="E13" s="50">
        <v>99</v>
      </c>
      <c r="F13" s="50">
        <v>2</v>
      </c>
      <c r="G13" s="50">
        <v>0</v>
      </c>
      <c r="H13" s="51">
        <v>523</v>
      </c>
      <c r="I13" s="51">
        <v>282</v>
      </c>
      <c r="J13" s="51">
        <v>78</v>
      </c>
      <c r="K13" s="50">
        <v>69</v>
      </c>
      <c r="L13" s="50">
        <v>9</v>
      </c>
      <c r="M13" s="50">
        <v>203</v>
      </c>
      <c r="N13" s="50">
        <v>1</v>
      </c>
      <c r="O13" s="50">
        <v>214</v>
      </c>
      <c r="P13" s="50">
        <v>2</v>
      </c>
      <c r="Q13" s="50">
        <v>0</v>
      </c>
      <c r="R13" s="50">
        <v>25</v>
      </c>
      <c r="S13" s="51">
        <v>445</v>
      </c>
      <c r="T13" s="131">
        <v>0.27659574468085107</v>
      </c>
      <c r="U13" s="85">
        <f t="shared" si="0"/>
        <v>0</v>
      </c>
      <c r="V13" s="85">
        <f t="shared" si="1"/>
        <v>0</v>
      </c>
      <c r="W13" s="85">
        <f t="shared" si="2"/>
        <v>0</v>
      </c>
      <c r="X13" s="85">
        <f t="shared" si="3"/>
        <v>0</v>
      </c>
      <c r="Y13" s="85">
        <f t="shared" si="4"/>
        <v>0</v>
      </c>
      <c r="Z13" s="85">
        <f t="shared" si="5"/>
        <v>0</v>
      </c>
      <c r="AB13" s="291"/>
    </row>
    <row r="14" spans="1:28" s="75" customFormat="1" ht="24" customHeight="1">
      <c r="A14" s="156" t="s">
        <v>16</v>
      </c>
      <c r="B14" s="54" t="s">
        <v>266</v>
      </c>
      <c r="C14" s="51">
        <v>935</v>
      </c>
      <c r="D14" s="51">
        <v>684</v>
      </c>
      <c r="E14" s="51">
        <v>251</v>
      </c>
      <c r="F14" s="51">
        <v>0</v>
      </c>
      <c r="G14" s="51">
        <v>1</v>
      </c>
      <c r="H14" s="51">
        <v>934</v>
      </c>
      <c r="I14" s="51">
        <v>563</v>
      </c>
      <c r="J14" s="51">
        <v>175</v>
      </c>
      <c r="K14" s="51">
        <v>173</v>
      </c>
      <c r="L14" s="51">
        <v>2</v>
      </c>
      <c r="M14" s="51">
        <v>388</v>
      </c>
      <c r="N14" s="51">
        <v>0</v>
      </c>
      <c r="O14" s="51">
        <v>336</v>
      </c>
      <c r="P14" s="51">
        <v>3</v>
      </c>
      <c r="Q14" s="51">
        <v>2</v>
      </c>
      <c r="R14" s="51">
        <v>30</v>
      </c>
      <c r="S14" s="51">
        <v>759</v>
      </c>
      <c r="T14" s="131">
        <v>0.31083481349911191</v>
      </c>
      <c r="U14" s="85">
        <f t="shared" si="0"/>
        <v>0</v>
      </c>
      <c r="V14" s="85">
        <f t="shared" si="1"/>
        <v>0</v>
      </c>
      <c r="W14" s="85">
        <f t="shared" si="2"/>
        <v>0</v>
      </c>
      <c r="X14" s="85">
        <f t="shared" si="3"/>
        <v>0</v>
      </c>
      <c r="Y14" s="85">
        <f t="shared" si="4"/>
        <v>0</v>
      </c>
      <c r="Z14" s="85">
        <f t="shared" si="5"/>
        <v>0</v>
      </c>
      <c r="AB14" s="291"/>
    </row>
    <row r="15" spans="1:28" s="75" customFormat="1" ht="24" customHeight="1">
      <c r="A15" s="156" t="s">
        <v>17</v>
      </c>
      <c r="B15" s="54" t="s">
        <v>267</v>
      </c>
      <c r="C15" s="51">
        <v>1101</v>
      </c>
      <c r="D15" s="50">
        <v>748</v>
      </c>
      <c r="E15" s="50">
        <v>353</v>
      </c>
      <c r="F15" s="50">
        <v>0</v>
      </c>
      <c r="G15" s="50">
        <v>0</v>
      </c>
      <c r="H15" s="51">
        <v>1101</v>
      </c>
      <c r="I15" s="51">
        <v>525</v>
      </c>
      <c r="J15" s="51">
        <v>258</v>
      </c>
      <c r="K15" s="50">
        <v>256</v>
      </c>
      <c r="L15" s="50">
        <v>2</v>
      </c>
      <c r="M15" s="50">
        <v>266</v>
      </c>
      <c r="N15" s="50">
        <v>1</v>
      </c>
      <c r="O15" s="50">
        <v>558</v>
      </c>
      <c r="P15" s="50">
        <v>14</v>
      </c>
      <c r="Q15" s="50">
        <v>0</v>
      </c>
      <c r="R15" s="50">
        <v>4</v>
      </c>
      <c r="S15" s="51">
        <v>843</v>
      </c>
      <c r="T15" s="131">
        <v>0.49142857142857144</v>
      </c>
      <c r="U15" s="85">
        <f t="shared" si="0"/>
        <v>0</v>
      </c>
      <c r="V15" s="85">
        <f t="shared" si="1"/>
        <v>0</v>
      </c>
      <c r="W15" s="85">
        <f t="shared" si="2"/>
        <v>0</v>
      </c>
      <c r="X15" s="85">
        <f t="shared" si="3"/>
        <v>0</v>
      </c>
      <c r="Y15" s="85">
        <f t="shared" si="4"/>
        <v>0</v>
      </c>
      <c r="Z15" s="85">
        <f t="shared" si="5"/>
        <v>0</v>
      </c>
      <c r="AB15" s="291"/>
    </row>
    <row r="16" spans="1:28" s="75" customFormat="1" ht="24" customHeight="1">
      <c r="A16" s="156" t="s">
        <v>18</v>
      </c>
      <c r="B16" s="54" t="s">
        <v>268</v>
      </c>
      <c r="C16" s="51">
        <v>434</v>
      </c>
      <c r="D16" s="50">
        <v>264</v>
      </c>
      <c r="E16" s="50">
        <v>170</v>
      </c>
      <c r="F16" s="50">
        <v>0</v>
      </c>
      <c r="G16" s="50">
        <v>0</v>
      </c>
      <c r="H16" s="51">
        <v>434</v>
      </c>
      <c r="I16" s="51">
        <v>310</v>
      </c>
      <c r="J16" s="51">
        <v>141</v>
      </c>
      <c r="K16" s="50">
        <v>139</v>
      </c>
      <c r="L16" s="50">
        <v>2</v>
      </c>
      <c r="M16" s="50">
        <v>168</v>
      </c>
      <c r="N16" s="50">
        <v>1</v>
      </c>
      <c r="O16" s="50">
        <v>106</v>
      </c>
      <c r="P16" s="50">
        <v>18</v>
      </c>
      <c r="Q16" s="50">
        <v>0</v>
      </c>
      <c r="R16" s="50">
        <v>0</v>
      </c>
      <c r="S16" s="51">
        <v>293</v>
      </c>
      <c r="T16" s="131">
        <v>0.45483870967741935</v>
      </c>
      <c r="U16" s="85">
        <f t="shared" si="0"/>
        <v>0</v>
      </c>
      <c r="V16" s="85">
        <f t="shared" si="1"/>
        <v>0</v>
      </c>
      <c r="W16" s="85">
        <f t="shared" si="2"/>
        <v>0</v>
      </c>
      <c r="X16" s="85">
        <f t="shared" si="3"/>
        <v>0</v>
      </c>
      <c r="Y16" s="85">
        <f t="shared" si="4"/>
        <v>0</v>
      </c>
      <c r="Z16" s="85">
        <f t="shared" si="5"/>
        <v>0</v>
      </c>
      <c r="AB16" s="291"/>
    </row>
    <row r="17" spans="1:28" s="75" customFormat="1" ht="24" customHeight="1">
      <c r="A17" s="156" t="s">
        <v>19</v>
      </c>
      <c r="B17" s="54" t="s">
        <v>269</v>
      </c>
      <c r="C17" s="51">
        <v>607</v>
      </c>
      <c r="D17" s="50">
        <v>354</v>
      </c>
      <c r="E17" s="50">
        <v>253</v>
      </c>
      <c r="F17" s="50">
        <v>2</v>
      </c>
      <c r="G17" s="50">
        <v>1</v>
      </c>
      <c r="H17" s="51">
        <v>604</v>
      </c>
      <c r="I17" s="51">
        <v>443</v>
      </c>
      <c r="J17" s="51">
        <v>164</v>
      </c>
      <c r="K17" s="50">
        <v>160</v>
      </c>
      <c r="L17" s="50">
        <v>4</v>
      </c>
      <c r="M17" s="50">
        <v>279</v>
      </c>
      <c r="N17" s="50">
        <v>0</v>
      </c>
      <c r="O17" s="50">
        <v>156</v>
      </c>
      <c r="P17" s="50">
        <v>5</v>
      </c>
      <c r="Q17" s="50">
        <v>0</v>
      </c>
      <c r="R17" s="50">
        <v>0</v>
      </c>
      <c r="S17" s="51">
        <v>440</v>
      </c>
      <c r="T17" s="131">
        <v>0.37020316027088035</v>
      </c>
      <c r="U17" s="85">
        <f t="shared" si="0"/>
        <v>0</v>
      </c>
      <c r="V17" s="85">
        <f t="shared" si="1"/>
        <v>0</v>
      </c>
      <c r="W17" s="85">
        <f t="shared" si="2"/>
        <v>0</v>
      </c>
      <c r="X17" s="85">
        <f t="shared" si="3"/>
        <v>0</v>
      </c>
      <c r="Y17" s="85">
        <f t="shared" si="4"/>
        <v>0</v>
      </c>
      <c r="Z17" s="85">
        <f t="shared" si="5"/>
        <v>0</v>
      </c>
      <c r="AB17" s="291"/>
    </row>
    <row r="18" spans="1:28" s="75" customFormat="1" ht="24" customHeight="1">
      <c r="A18" s="156" t="s">
        <v>20</v>
      </c>
      <c r="B18" s="54" t="s">
        <v>270</v>
      </c>
      <c r="C18" s="51">
        <v>937</v>
      </c>
      <c r="D18" s="51">
        <v>625</v>
      </c>
      <c r="E18" s="51">
        <v>312</v>
      </c>
      <c r="F18" s="51">
        <v>0</v>
      </c>
      <c r="G18" s="51">
        <v>0</v>
      </c>
      <c r="H18" s="51">
        <v>937</v>
      </c>
      <c r="I18" s="51">
        <v>538</v>
      </c>
      <c r="J18" s="51">
        <v>195</v>
      </c>
      <c r="K18" s="51">
        <v>188</v>
      </c>
      <c r="L18" s="51">
        <v>7</v>
      </c>
      <c r="M18" s="51">
        <v>343</v>
      </c>
      <c r="N18" s="51">
        <v>0</v>
      </c>
      <c r="O18" s="51">
        <v>316</v>
      </c>
      <c r="P18" s="51">
        <v>24</v>
      </c>
      <c r="Q18" s="51">
        <v>0</v>
      </c>
      <c r="R18" s="51">
        <v>59</v>
      </c>
      <c r="S18" s="51">
        <v>742</v>
      </c>
      <c r="T18" s="131">
        <v>0.36245353159851301</v>
      </c>
      <c r="U18" s="85">
        <f t="shared" si="0"/>
        <v>0</v>
      </c>
      <c r="V18" s="85">
        <f t="shared" si="1"/>
        <v>0</v>
      </c>
      <c r="W18" s="85">
        <f t="shared" si="2"/>
        <v>0</v>
      </c>
      <c r="X18" s="85">
        <f t="shared" si="3"/>
        <v>0</v>
      </c>
      <c r="Y18" s="85">
        <f t="shared" si="4"/>
        <v>0</v>
      </c>
      <c r="Z18" s="85">
        <f t="shared" si="5"/>
        <v>0</v>
      </c>
      <c r="AB18" s="291"/>
    </row>
    <row r="19" spans="1:28" s="75" customFormat="1" ht="24" customHeight="1">
      <c r="A19" s="156" t="s">
        <v>21</v>
      </c>
      <c r="B19" s="54" t="s">
        <v>271</v>
      </c>
      <c r="C19" s="51">
        <v>771</v>
      </c>
      <c r="D19" s="51">
        <v>622</v>
      </c>
      <c r="E19" s="51">
        <v>149</v>
      </c>
      <c r="F19" s="51">
        <v>3</v>
      </c>
      <c r="G19" s="51">
        <v>0</v>
      </c>
      <c r="H19" s="51">
        <v>768</v>
      </c>
      <c r="I19" s="51">
        <v>399</v>
      </c>
      <c r="J19" s="51">
        <v>114</v>
      </c>
      <c r="K19" s="51">
        <v>112</v>
      </c>
      <c r="L19" s="51">
        <v>2</v>
      </c>
      <c r="M19" s="51">
        <v>282</v>
      </c>
      <c r="N19" s="51">
        <v>3</v>
      </c>
      <c r="O19" s="51">
        <v>339</v>
      </c>
      <c r="P19" s="51">
        <v>3</v>
      </c>
      <c r="Q19" s="51">
        <v>0</v>
      </c>
      <c r="R19" s="51">
        <v>27</v>
      </c>
      <c r="S19" s="51">
        <v>654</v>
      </c>
      <c r="T19" s="131">
        <v>0.2857142857142857</v>
      </c>
      <c r="U19" s="85">
        <f t="shared" si="0"/>
        <v>0</v>
      </c>
      <c r="V19" s="85">
        <f t="shared" si="1"/>
        <v>0</v>
      </c>
      <c r="W19" s="85">
        <f t="shared" si="2"/>
        <v>0</v>
      </c>
      <c r="X19" s="85">
        <f t="shared" si="3"/>
        <v>0</v>
      </c>
      <c r="Y19" s="85">
        <f t="shared" si="4"/>
        <v>0</v>
      </c>
      <c r="Z19" s="85">
        <f t="shared" si="5"/>
        <v>0</v>
      </c>
      <c r="AB19" s="291"/>
    </row>
    <row r="20" spans="1:28" s="75" customFormat="1" ht="24" customHeight="1">
      <c r="A20" s="156" t="s">
        <v>22</v>
      </c>
      <c r="B20" s="54" t="s">
        <v>272</v>
      </c>
      <c r="C20" s="51">
        <v>763</v>
      </c>
      <c r="D20" s="51">
        <v>602</v>
      </c>
      <c r="E20" s="51">
        <v>161</v>
      </c>
      <c r="F20" s="51">
        <v>1</v>
      </c>
      <c r="G20" s="51">
        <v>0</v>
      </c>
      <c r="H20" s="51">
        <v>762</v>
      </c>
      <c r="I20" s="51">
        <v>509</v>
      </c>
      <c r="J20" s="51">
        <v>104</v>
      </c>
      <c r="K20" s="51">
        <v>103</v>
      </c>
      <c r="L20" s="51">
        <v>1</v>
      </c>
      <c r="M20" s="51">
        <v>405</v>
      </c>
      <c r="N20" s="51">
        <v>0</v>
      </c>
      <c r="O20" s="51">
        <v>231</v>
      </c>
      <c r="P20" s="51">
        <v>21</v>
      </c>
      <c r="Q20" s="51">
        <v>0</v>
      </c>
      <c r="R20" s="51">
        <v>1</v>
      </c>
      <c r="S20" s="51">
        <v>658</v>
      </c>
      <c r="T20" s="131">
        <v>0.20432220039292731</v>
      </c>
      <c r="U20" s="85">
        <f t="shared" si="0"/>
        <v>0</v>
      </c>
      <c r="V20" s="85">
        <f t="shared" si="1"/>
        <v>0</v>
      </c>
      <c r="W20" s="85">
        <f t="shared" si="2"/>
        <v>0</v>
      </c>
      <c r="X20" s="85">
        <f t="shared" si="3"/>
        <v>0</v>
      </c>
      <c r="Y20" s="85">
        <f t="shared" si="4"/>
        <v>0</v>
      </c>
      <c r="Z20" s="85">
        <f t="shared" si="5"/>
        <v>0</v>
      </c>
      <c r="AB20" s="291"/>
    </row>
    <row r="21" spans="1:28" s="75" customFormat="1" ht="24" customHeight="1">
      <c r="A21" s="156" t="s">
        <v>63</v>
      </c>
      <c r="B21" s="54" t="s">
        <v>273</v>
      </c>
      <c r="C21" s="51">
        <v>203</v>
      </c>
      <c r="D21" s="51">
        <v>121</v>
      </c>
      <c r="E21" s="51">
        <v>82</v>
      </c>
      <c r="F21" s="51">
        <v>0</v>
      </c>
      <c r="G21" s="51">
        <v>0</v>
      </c>
      <c r="H21" s="51">
        <v>203</v>
      </c>
      <c r="I21" s="51">
        <v>125</v>
      </c>
      <c r="J21" s="51">
        <v>42</v>
      </c>
      <c r="K21" s="51">
        <v>42</v>
      </c>
      <c r="L21" s="51">
        <v>0</v>
      </c>
      <c r="M21" s="51">
        <v>83</v>
      </c>
      <c r="N21" s="51">
        <v>0</v>
      </c>
      <c r="O21" s="51">
        <v>74</v>
      </c>
      <c r="P21" s="51">
        <v>0</v>
      </c>
      <c r="Q21" s="51">
        <v>0</v>
      </c>
      <c r="R21" s="51">
        <v>4</v>
      </c>
      <c r="S21" s="51">
        <v>161</v>
      </c>
      <c r="T21" s="131">
        <v>0.33600000000000002</v>
      </c>
      <c r="U21" s="85">
        <f t="shared" si="0"/>
        <v>0</v>
      </c>
      <c r="V21" s="85">
        <f t="shared" si="1"/>
        <v>0</v>
      </c>
      <c r="W21" s="85">
        <f t="shared" si="2"/>
        <v>0</v>
      </c>
      <c r="X21" s="85">
        <f t="shared" si="3"/>
        <v>0</v>
      </c>
      <c r="Y21" s="85">
        <f t="shared" si="4"/>
        <v>0</v>
      </c>
      <c r="Z21" s="85">
        <f t="shared" si="5"/>
        <v>0</v>
      </c>
      <c r="AB21" s="291"/>
    </row>
    <row r="22" spans="1:28" s="75" customFormat="1" ht="24" customHeight="1">
      <c r="A22" s="156" t="s">
        <v>62</v>
      </c>
      <c r="B22" s="54" t="s">
        <v>274</v>
      </c>
      <c r="C22" s="51">
        <v>552</v>
      </c>
      <c r="D22" s="51">
        <v>348</v>
      </c>
      <c r="E22" s="51">
        <v>204</v>
      </c>
      <c r="F22" s="51">
        <v>0</v>
      </c>
      <c r="G22" s="51">
        <v>0</v>
      </c>
      <c r="H22" s="51">
        <v>552</v>
      </c>
      <c r="I22" s="51">
        <v>400</v>
      </c>
      <c r="J22" s="51">
        <v>156</v>
      </c>
      <c r="K22" s="51">
        <v>154</v>
      </c>
      <c r="L22" s="51">
        <v>2</v>
      </c>
      <c r="M22" s="51">
        <v>244</v>
      </c>
      <c r="N22" s="51">
        <v>0</v>
      </c>
      <c r="O22" s="51">
        <v>146</v>
      </c>
      <c r="P22" s="51">
        <v>6</v>
      </c>
      <c r="Q22" s="51">
        <v>0</v>
      </c>
      <c r="R22" s="51">
        <v>0</v>
      </c>
      <c r="S22" s="51">
        <v>396</v>
      </c>
      <c r="T22" s="131">
        <v>0.39</v>
      </c>
      <c r="U22" s="85">
        <f t="shared" si="0"/>
        <v>0</v>
      </c>
      <c r="V22" s="85">
        <f t="shared" si="1"/>
        <v>0</v>
      </c>
      <c r="W22" s="85">
        <f t="shared" si="2"/>
        <v>0</v>
      </c>
      <c r="X22" s="85">
        <f t="shared" si="3"/>
        <v>0</v>
      </c>
      <c r="Y22" s="85">
        <f t="shared" si="4"/>
        <v>0</v>
      </c>
      <c r="Z22" s="85">
        <f t="shared" si="5"/>
        <v>0</v>
      </c>
      <c r="AB22" s="291"/>
    </row>
    <row r="23" spans="1:28" s="75" customFormat="1" ht="24" customHeight="1">
      <c r="A23" s="156" t="s">
        <v>64</v>
      </c>
      <c r="B23" s="54" t="s">
        <v>275</v>
      </c>
      <c r="C23" s="51">
        <v>103</v>
      </c>
      <c r="D23" s="51">
        <v>53</v>
      </c>
      <c r="E23" s="51">
        <v>50</v>
      </c>
      <c r="F23" s="51">
        <v>0</v>
      </c>
      <c r="G23" s="51">
        <v>0</v>
      </c>
      <c r="H23" s="51">
        <v>103</v>
      </c>
      <c r="I23" s="51">
        <v>90</v>
      </c>
      <c r="J23" s="51">
        <v>44</v>
      </c>
      <c r="K23" s="51">
        <v>42</v>
      </c>
      <c r="L23" s="51">
        <v>2</v>
      </c>
      <c r="M23" s="51">
        <v>46</v>
      </c>
      <c r="N23" s="51">
        <v>0</v>
      </c>
      <c r="O23" s="51">
        <v>13</v>
      </c>
      <c r="P23" s="51">
        <v>0</v>
      </c>
      <c r="Q23" s="51">
        <v>0</v>
      </c>
      <c r="R23" s="51">
        <v>0</v>
      </c>
      <c r="S23" s="51">
        <v>59</v>
      </c>
      <c r="T23" s="131">
        <v>0.48888888888888887</v>
      </c>
      <c r="U23" s="85">
        <f t="shared" si="0"/>
        <v>0</v>
      </c>
      <c r="V23" s="85">
        <f t="shared" si="1"/>
        <v>0</v>
      </c>
      <c r="W23" s="85">
        <f t="shared" si="2"/>
        <v>0</v>
      </c>
      <c r="X23" s="85">
        <f t="shared" si="3"/>
        <v>0</v>
      </c>
      <c r="Y23" s="85">
        <f t="shared" si="4"/>
        <v>0</v>
      </c>
      <c r="Z23" s="85">
        <f t="shared" si="5"/>
        <v>0</v>
      </c>
      <c r="AB23" s="291"/>
    </row>
    <row r="24" spans="1:28" s="97" customFormat="1" ht="21.75" customHeight="1">
      <c r="A24" s="286"/>
      <c r="B24" s="286"/>
      <c r="C24" s="286"/>
      <c r="D24" s="286"/>
      <c r="E24" s="286"/>
      <c r="F24" s="151"/>
      <c r="G24" s="151"/>
      <c r="M24" s="284"/>
      <c r="N24" s="284"/>
      <c r="O24" s="285"/>
      <c r="P24" s="285"/>
      <c r="Q24" s="285"/>
      <c r="R24" s="285"/>
      <c r="S24" s="285"/>
      <c r="T24" s="285"/>
      <c r="U24" s="152"/>
      <c r="V24" s="152"/>
      <c r="W24" s="152"/>
      <c r="X24" s="152"/>
      <c r="Y24" s="152"/>
      <c r="Z24" s="152"/>
    </row>
    <row r="25" spans="1:28" ht="15.75" customHeight="1">
      <c r="A25" s="221"/>
      <c r="B25" s="221"/>
      <c r="C25" s="221"/>
      <c r="D25" s="221"/>
      <c r="E25" s="221"/>
      <c r="F25" s="99"/>
      <c r="G25" s="99"/>
      <c r="H25" s="100"/>
      <c r="I25" s="100"/>
      <c r="J25" s="100"/>
      <c r="K25" s="100"/>
      <c r="L25" s="100"/>
      <c r="M25" s="229"/>
      <c r="N25" s="229"/>
      <c r="O25" s="229"/>
      <c r="P25" s="229"/>
      <c r="Q25" s="229"/>
      <c r="R25" s="229"/>
      <c r="S25" s="229"/>
      <c r="T25" s="229"/>
      <c r="U25" s="152"/>
      <c r="V25" s="152"/>
      <c r="W25" s="152"/>
      <c r="X25" s="152"/>
      <c r="Y25" s="152"/>
      <c r="Z25" s="152"/>
    </row>
    <row r="26" spans="1:28" s="66" customFormat="1" ht="39" customHeight="1">
      <c r="A26" s="197"/>
      <c r="B26" s="197"/>
      <c r="C26" s="197"/>
      <c r="D26" s="197"/>
      <c r="H26" s="157"/>
      <c r="I26" s="157"/>
      <c r="J26" s="157"/>
      <c r="K26" s="157"/>
      <c r="L26" s="157"/>
      <c r="M26" s="157"/>
      <c r="N26" s="157"/>
      <c r="Q26" s="157"/>
      <c r="R26" s="157"/>
      <c r="U26" s="198"/>
      <c r="V26" s="198"/>
      <c r="W26" s="198"/>
      <c r="X26" s="198"/>
      <c r="Y26" s="198"/>
      <c r="Z26" s="198"/>
    </row>
    <row r="27" spans="1:28" ht="15.75" customHeight="1">
      <c r="A27" s="220"/>
      <c r="B27" s="220"/>
      <c r="C27" s="220"/>
      <c r="D27" s="220"/>
      <c r="E27" s="220"/>
      <c r="F27" s="104"/>
      <c r="G27" s="104"/>
      <c r="H27" s="104"/>
      <c r="I27" s="104"/>
      <c r="J27" s="104"/>
      <c r="K27" s="104"/>
      <c r="L27" s="104"/>
      <c r="M27" s="230"/>
      <c r="N27" s="230"/>
      <c r="O27" s="230"/>
      <c r="P27" s="230"/>
      <c r="Q27" s="230"/>
      <c r="R27" s="230"/>
      <c r="S27" s="230"/>
      <c r="T27" s="230"/>
    </row>
    <row r="28" spans="1:28" s="66" customFormat="1">
      <c r="C28" s="189"/>
      <c r="D28" s="189"/>
      <c r="E28" s="189"/>
      <c r="F28" s="189"/>
      <c r="G28" s="189"/>
      <c r="H28" s="189"/>
      <c r="I28" s="189"/>
      <c r="J28" s="189"/>
      <c r="K28" s="189"/>
      <c r="L28" s="189"/>
      <c r="M28" s="190"/>
      <c r="N28" s="190"/>
      <c r="O28" s="190"/>
      <c r="P28" s="190"/>
      <c r="Q28" s="190"/>
      <c r="R28" s="190"/>
      <c r="S28" s="190"/>
      <c r="T28" s="190"/>
    </row>
    <row r="29" spans="1:28" s="66" customFormat="1">
      <c r="M29" s="157"/>
      <c r="N29" s="157"/>
      <c r="O29" s="157"/>
      <c r="P29" s="157"/>
      <c r="Q29" s="157"/>
      <c r="R29" s="157"/>
      <c r="S29" s="157"/>
      <c r="T29" s="157"/>
    </row>
    <row r="30" spans="1:28" s="66" customFormat="1">
      <c r="M30" s="157"/>
      <c r="N30" s="157"/>
      <c r="O30" s="157"/>
      <c r="P30" s="157"/>
      <c r="Q30" s="157"/>
      <c r="R30" s="157"/>
      <c r="S30" s="157"/>
      <c r="T30" s="157"/>
    </row>
    <row r="31" spans="1:28" s="66" customFormat="1"/>
    <row r="32" spans="1:28" s="66" customFormat="1">
      <c r="M32" s="157"/>
      <c r="N32" s="157"/>
      <c r="O32" s="157"/>
      <c r="P32" s="157"/>
      <c r="Q32" s="157"/>
      <c r="R32" s="157"/>
      <c r="S32" s="157"/>
      <c r="T32" s="157"/>
    </row>
    <row r="33" spans="13:20" s="66" customFormat="1"/>
    <row r="34" spans="13:20" s="66" customFormat="1">
      <c r="M34" s="157"/>
      <c r="N34" s="157"/>
      <c r="O34" s="157"/>
      <c r="P34" s="157"/>
      <c r="Q34" s="157"/>
      <c r="R34" s="157"/>
      <c r="S34" s="157"/>
      <c r="T34" s="157"/>
    </row>
    <row r="35" spans="13:20" s="66" customFormat="1">
      <c r="M35" s="157"/>
      <c r="N35" s="157"/>
      <c r="O35" s="157"/>
      <c r="P35" s="157"/>
      <c r="Q35" s="157"/>
      <c r="R35" s="157"/>
      <c r="S35" s="157"/>
      <c r="T35" s="157"/>
    </row>
    <row r="36" spans="13:20" s="66" customFormat="1">
      <c r="M36" s="157"/>
      <c r="N36" s="157"/>
      <c r="O36" s="157"/>
      <c r="P36" s="157"/>
      <c r="Q36" s="157"/>
      <c r="R36" s="157"/>
      <c r="S36" s="157"/>
      <c r="T36" s="157"/>
    </row>
    <row r="37" spans="13:20" s="66" customFormat="1">
      <c r="M37" s="157"/>
      <c r="N37" s="157"/>
      <c r="O37" s="157"/>
      <c r="P37" s="157"/>
      <c r="Q37" s="157"/>
      <c r="R37" s="157"/>
      <c r="S37" s="157"/>
      <c r="T37" s="157"/>
    </row>
  </sheetData>
  <sheetProtection formatCells="0" formatColumns="0" formatRows="0" insertRows="0" deleteRows="0"/>
  <mergeCells count="43">
    <mergeCell ref="AB9:AB23"/>
    <mergeCell ref="U2:Z2"/>
    <mergeCell ref="U3:U7"/>
    <mergeCell ref="V3:V7"/>
    <mergeCell ref="W3:W7"/>
    <mergeCell ref="X3:X7"/>
    <mergeCell ref="Y3:Y7"/>
    <mergeCell ref="Z3:Z7"/>
    <mergeCell ref="A1:D1"/>
    <mergeCell ref="A8:B8"/>
    <mergeCell ref="Q4:Q7"/>
    <mergeCell ref="G3:G7"/>
    <mergeCell ref="N5:N7"/>
    <mergeCell ref="E4:E7"/>
    <mergeCell ref="D4:D7"/>
    <mergeCell ref="F3:F7"/>
    <mergeCell ref="A3:A7"/>
    <mergeCell ref="B3:B7"/>
    <mergeCell ref="J5:J7"/>
    <mergeCell ref="D3:E3"/>
    <mergeCell ref="I4:I7"/>
    <mergeCell ref="K5:L5"/>
    <mergeCell ref="K6:K7"/>
    <mergeCell ref="I3:R3"/>
    <mergeCell ref="M27:T27"/>
    <mergeCell ref="M24:T24"/>
    <mergeCell ref="M25:T25"/>
    <mergeCell ref="A24:E24"/>
    <mergeCell ref="A25:E25"/>
    <mergeCell ref="A27:E27"/>
    <mergeCell ref="C3:C7"/>
    <mergeCell ref="T3:T7"/>
    <mergeCell ref="M5:M7"/>
    <mergeCell ref="H3:H7"/>
    <mergeCell ref="O4:O7"/>
    <mergeCell ref="P4:P7"/>
    <mergeCell ref="E1:O1"/>
    <mergeCell ref="P1:T1"/>
    <mergeCell ref="Q2:T2"/>
    <mergeCell ref="S3:S7"/>
    <mergeCell ref="L6:L7"/>
    <mergeCell ref="R4:R7"/>
    <mergeCell ref="J4:N4"/>
  </mergeCells>
  <pageMargins left="0.33" right="0.28999999999999998" top="0.39" bottom="0.4" header="0.31496062992126" footer="0.31496062992126"/>
  <pageSetup paperSize="9" scale="76"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A31"/>
  <sheetViews>
    <sheetView tabSelected="1" view="pageBreakPreview" topLeftCell="A13" zoomScale="80" zoomScaleSheetLayoutView="80" workbookViewId="0">
      <selection activeCell="C9" sqref="C9:U9"/>
    </sheetView>
  </sheetViews>
  <sheetFormatPr defaultColWidth="9" defaultRowHeight="15.75"/>
  <cols>
    <col min="1" max="1" width="3.5" style="22" customWidth="1"/>
    <col min="2" max="2" width="14.875" style="22" customWidth="1"/>
    <col min="3" max="5" width="12.625" style="22" customWidth="1"/>
    <col min="6" max="6" width="10.5" style="22" customWidth="1"/>
    <col min="7" max="7" width="11.375" style="22" customWidth="1"/>
    <col min="8" max="8" width="13.5" style="22" customWidth="1"/>
    <col min="9" max="11" width="11.875" style="22" customWidth="1"/>
    <col min="12" max="12" width="10.5" style="22" customWidth="1"/>
    <col min="13" max="13" width="9.625" style="23" customWidth="1"/>
    <col min="14" max="14" width="12.25" style="23" customWidth="1"/>
    <col min="15" max="15" width="9.625" style="23" customWidth="1"/>
    <col min="16" max="16" width="12.375" style="23" customWidth="1"/>
    <col min="17" max="17" width="11" style="23" customWidth="1"/>
    <col min="18" max="18" width="9.625" style="23" customWidth="1"/>
    <col min="19" max="19" width="10.75" style="23" customWidth="1"/>
    <col min="20" max="20" width="12.625" style="23" customWidth="1"/>
    <col min="21" max="21" width="9.625" style="23" customWidth="1"/>
    <col min="22" max="16384" width="9" style="22"/>
  </cols>
  <sheetData>
    <row r="1" spans="1:27" ht="69" customHeight="1">
      <c r="A1" s="274" t="s">
        <v>158</v>
      </c>
      <c r="B1" s="274"/>
      <c r="C1" s="274"/>
      <c r="D1" s="274"/>
      <c r="E1" s="231" t="s">
        <v>284</v>
      </c>
      <c r="F1" s="231"/>
      <c r="G1" s="231"/>
      <c r="H1" s="231"/>
      <c r="I1" s="231"/>
      <c r="J1" s="231"/>
      <c r="K1" s="231"/>
      <c r="L1" s="231"/>
      <c r="M1" s="231"/>
      <c r="N1" s="231"/>
      <c r="O1" s="231"/>
      <c r="P1" s="231"/>
      <c r="Q1" s="231"/>
      <c r="R1" s="271" t="str">
        <f>TT!C2</f>
        <v xml:space="preserve">Đơn vị, người báo cáo: 
Đơn vị nhận báo cáo: </v>
      </c>
      <c r="S1" s="271"/>
      <c r="T1" s="271"/>
      <c r="U1" s="271"/>
      <c r="V1" s="102"/>
      <c r="W1" s="102"/>
      <c r="X1" s="102"/>
      <c r="Y1" s="102"/>
      <c r="Z1" s="102"/>
      <c r="AA1" s="102"/>
    </row>
    <row r="2" spans="1:27" ht="17.25" customHeight="1">
      <c r="A2" s="102"/>
      <c r="B2" s="124"/>
      <c r="C2" s="124"/>
      <c r="D2" s="102"/>
      <c r="E2" s="102"/>
      <c r="F2" s="102"/>
      <c r="G2" s="102"/>
      <c r="H2" s="102"/>
      <c r="I2" s="125"/>
      <c r="J2" s="126"/>
      <c r="K2" s="126"/>
      <c r="L2" s="126"/>
      <c r="M2" s="100"/>
      <c r="N2" s="100"/>
      <c r="O2" s="100"/>
      <c r="P2" s="153"/>
      <c r="Q2" s="153"/>
      <c r="R2" s="292" t="s">
        <v>76</v>
      </c>
      <c r="S2" s="292"/>
      <c r="T2" s="292"/>
      <c r="U2" s="292"/>
      <c r="V2" s="241" t="s">
        <v>235</v>
      </c>
      <c r="W2" s="241"/>
      <c r="X2" s="241"/>
      <c r="Y2" s="241"/>
      <c r="Z2" s="241"/>
      <c r="AA2" s="241"/>
    </row>
    <row r="3" spans="1:27" s="27" customFormat="1" ht="20.25" customHeight="1">
      <c r="A3" s="287" t="s">
        <v>72</v>
      </c>
      <c r="B3" s="287" t="s">
        <v>73</v>
      </c>
      <c r="C3" s="257" t="s">
        <v>71</v>
      </c>
      <c r="D3" s="257" t="s">
        <v>4</v>
      </c>
      <c r="E3" s="257"/>
      <c r="F3" s="257" t="s">
        <v>161</v>
      </c>
      <c r="G3" s="257" t="s">
        <v>74</v>
      </c>
      <c r="H3" s="257" t="s">
        <v>28</v>
      </c>
      <c r="I3" s="261" t="s">
        <v>4</v>
      </c>
      <c r="J3" s="262"/>
      <c r="K3" s="262"/>
      <c r="L3" s="262"/>
      <c r="M3" s="262"/>
      <c r="N3" s="262"/>
      <c r="O3" s="262"/>
      <c r="P3" s="262"/>
      <c r="Q3" s="262"/>
      <c r="R3" s="262"/>
      <c r="S3" s="263"/>
      <c r="T3" s="264" t="s">
        <v>168</v>
      </c>
      <c r="U3" s="267" t="s">
        <v>75</v>
      </c>
      <c r="V3" s="209" t="s">
        <v>249</v>
      </c>
      <c r="W3" s="209" t="s">
        <v>250</v>
      </c>
      <c r="X3" s="209" t="s">
        <v>255</v>
      </c>
      <c r="Y3" s="209" t="s">
        <v>256</v>
      </c>
      <c r="Z3" s="209" t="s">
        <v>257</v>
      </c>
      <c r="AA3" s="209" t="s">
        <v>248</v>
      </c>
    </row>
    <row r="4" spans="1:27" s="27" customFormat="1" ht="15.75" customHeight="1">
      <c r="A4" s="288"/>
      <c r="B4" s="288"/>
      <c r="C4" s="257"/>
      <c r="D4" s="257" t="s">
        <v>170</v>
      </c>
      <c r="E4" s="257" t="s">
        <v>38</v>
      </c>
      <c r="F4" s="257"/>
      <c r="G4" s="257"/>
      <c r="H4" s="257"/>
      <c r="I4" s="257" t="s">
        <v>37</v>
      </c>
      <c r="J4" s="261" t="s">
        <v>4</v>
      </c>
      <c r="K4" s="262"/>
      <c r="L4" s="262"/>
      <c r="M4" s="262"/>
      <c r="N4" s="262"/>
      <c r="O4" s="263"/>
      <c r="P4" s="257" t="s">
        <v>160</v>
      </c>
      <c r="Q4" s="210" t="s">
        <v>162</v>
      </c>
      <c r="R4" s="209" t="s">
        <v>167</v>
      </c>
      <c r="S4" s="209" t="s">
        <v>34</v>
      </c>
      <c r="T4" s="265"/>
      <c r="U4" s="268"/>
      <c r="V4" s="209"/>
      <c r="W4" s="209"/>
      <c r="X4" s="209"/>
      <c r="Y4" s="209"/>
      <c r="Z4" s="209"/>
      <c r="AA4" s="209"/>
    </row>
    <row r="5" spans="1:27" s="27" customFormat="1" ht="15.75" customHeight="1">
      <c r="A5" s="288"/>
      <c r="B5" s="288"/>
      <c r="C5" s="257"/>
      <c r="D5" s="257"/>
      <c r="E5" s="257"/>
      <c r="F5" s="257"/>
      <c r="G5" s="257"/>
      <c r="H5" s="257"/>
      <c r="I5" s="257"/>
      <c r="J5" s="257" t="s">
        <v>60</v>
      </c>
      <c r="K5" s="261" t="s">
        <v>4</v>
      </c>
      <c r="L5" s="262"/>
      <c r="M5" s="263"/>
      <c r="N5" s="257" t="s">
        <v>31</v>
      </c>
      <c r="O5" s="267" t="s">
        <v>169</v>
      </c>
      <c r="P5" s="257"/>
      <c r="Q5" s="211"/>
      <c r="R5" s="209"/>
      <c r="S5" s="209"/>
      <c r="T5" s="265"/>
      <c r="U5" s="268"/>
      <c r="V5" s="209"/>
      <c r="W5" s="209"/>
      <c r="X5" s="209"/>
      <c r="Y5" s="209"/>
      <c r="Z5" s="209"/>
      <c r="AA5" s="209"/>
    </row>
    <row r="6" spans="1:27" s="27" customFormat="1" ht="15.75" customHeight="1">
      <c r="A6" s="288"/>
      <c r="B6" s="288"/>
      <c r="C6" s="257"/>
      <c r="D6" s="257"/>
      <c r="E6" s="257"/>
      <c r="F6" s="257"/>
      <c r="G6" s="257"/>
      <c r="H6" s="257"/>
      <c r="I6" s="257"/>
      <c r="J6" s="257"/>
      <c r="K6" s="267" t="s">
        <v>29</v>
      </c>
      <c r="L6" s="267" t="s">
        <v>164</v>
      </c>
      <c r="M6" s="267" t="s">
        <v>166</v>
      </c>
      <c r="N6" s="257"/>
      <c r="O6" s="268"/>
      <c r="P6" s="257"/>
      <c r="Q6" s="211"/>
      <c r="R6" s="209"/>
      <c r="S6" s="209"/>
      <c r="T6" s="265"/>
      <c r="U6" s="268"/>
      <c r="V6" s="209"/>
      <c r="W6" s="209"/>
      <c r="X6" s="209"/>
      <c r="Y6" s="209"/>
      <c r="Z6" s="209"/>
      <c r="AA6" s="209"/>
    </row>
    <row r="7" spans="1:27" s="27" customFormat="1" ht="57.75" customHeight="1">
      <c r="A7" s="289"/>
      <c r="B7" s="289"/>
      <c r="C7" s="257"/>
      <c r="D7" s="257"/>
      <c r="E7" s="257"/>
      <c r="F7" s="257"/>
      <c r="G7" s="257"/>
      <c r="H7" s="257"/>
      <c r="I7" s="257"/>
      <c r="J7" s="257"/>
      <c r="K7" s="273"/>
      <c r="L7" s="273"/>
      <c r="M7" s="273"/>
      <c r="N7" s="257"/>
      <c r="O7" s="273"/>
      <c r="P7" s="257"/>
      <c r="Q7" s="212"/>
      <c r="R7" s="209"/>
      <c r="S7" s="209"/>
      <c r="T7" s="266"/>
      <c r="U7" s="268"/>
      <c r="V7" s="209"/>
      <c r="W7" s="209"/>
      <c r="X7" s="209"/>
      <c r="Y7" s="209"/>
      <c r="Z7" s="209"/>
      <c r="AA7" s="209"/>
    </row>
    <row r="8" spans="1:27" ht="23.25" customHeight="1">
      <c r="A8" s="255" t="s">
        <v>3</v>
      </c>
      <c r="B8" s="256"/>
      <c r="C8" s="128" t="s">
        <v>7</v>
      </c>
      <c r="D8" s="128" t="s">
        <v>8</v>
      </c>
      <c r="E8" s="128" t="s">
        <v>13</v>
      </c>
      <c r="F8" s="128" t="s">
        <v>15</v>
      </c>
      <c r="G8" s="128" t="s">
        <v>16</v>
      </c>
      <c r="H8" s="128" t="s">
        <v>17</v>
      </c>
      <c r="I8" s="128" t="s">
        <v>18</v>
      </c>
      <c r="J8" s="128" t="s">
        <v>19</v>
      </c>
      <c r="K8" s="128" t="s">
        <v>20</v>
      </c>
      <c r="L8" s="128" t="s">
        <v>21</v>
      </c>
      <c r="M8" s="128" t="s">
        <v>22</v>
      </c>
      <c r="N8" s="128" t="s">
        <v>63</v>
      </c>
      <c r="O8" s="128" t="s">
        <v>62</v>
      </c>
      <c r="P8" s="128" t="s">
        <v>64</v>
      </c>
      <c r="Q8" s="128" t="s">
        <v>65</v>
      </c>
      <c r="R8" s="128" t="s">
        <v>66</v>
      </c>
      <c r="S8" s="128" t="s">
        <v>67</v>
      </c>
      <c r="T8" s="128" t="s">
        <v>69</v>
      </c>
      <c r="U8" s="128" t="s">
        <v>70</v>
      </c>
      <c r="V8" s="75"/>
      <c r="W8" s="75"/>
      <c r="X8" s="75"/>
      <c r="Y8" s="75"/>
      <c r="Z8" s="75"/>
      <c r="AA8" s="75"/>
    </row>
    <row r="9" spans="1:27" ht="30.75" customHeight="1">
      <c r="A9" s="158"/>
      <c r="B9" s="158" t="s">
        <v>6</v>
      </c>
      <c r="C9" s="48">
        <v>3994128049</v>
      </c>
      <c r="D9" s="48">
        <v>3074931556</v>
      </c>
      <c r="E9" s="48">
        <v>919196493</v>
      </c>
      <c r="F9" s="48">
        <v>642746</v>
      </c>
      <c r="G9" s="48">
        <v>1853350</v>
      </c>
      <c r="H9" s="48">
        <v>3991631953</v>
      </c>
      <c r="I9" s="48">
        <v>2291220453</v>
      </c>
      <c r="J9" s="48">
        <v>318118784</v>
      </c>
      <c r="K9" s="48">
        <v>259609511</v>
      </c>
      <c r="L9" s="48">
        <v>58509273</v>
      </c>
      <c r="M9" s="48">
        <v>0</v>
      </c>
      <c r="N9" s="48">
        <v>1971288089</v>
      </c>
      <c r="O9" s="48">
        <v>1813580</v>
      </c>
      <c r="P9" s="48">
        <v>1525901789</v>
      </c>
      <c r="Q9" s="48">
        <v>85881545</v>
      </c>
      <c r="R9" s="48">
        <v>655300</v>
      </c>
      <c r="S9" s="48">
        <v>87972866</v>
      </c>
      <c r="T9" s="48">
        <v>3673513169</v>
      </c>
      <c r="U9" s="159">
        <v>0.13884250360259856</v>
      </c>
      <c r="V9" s="85">
        <f>C9-D9-E9</f>
        <v>0</v>
      </c>
      <c r="W9" s="85">
        <f>C9-F9-G9-H9</f>
        <v>0</v>
      </c>
      <c r="X9" s="85">
        <f>H9-I9-P9-Q9-R9-S9</f>
        <v>0</v>
      </c>
      <c r="Y9" s="85">
        <f>I9-J9-N9-O9</f>
        <v>0</v>
      </c>
      <c r="Z9" s="85">
        <f>J9-K9-L9-M9</f>
        <v>0</v>
      </c>
      <c r="AA9" s="85">
        <f>T9-SUM(N9:S9)</f>
        <v>0</v>
      </c>
    </row>
    <row r="10" spans="1:27" s="21" customFormat="1" ht="30.75" customHeight="1">
      <c r="A10" s="156" t="s">
        <v>7</v>
      </c>
      <c r="B10" s="54" t="s">
        <v>262</v>
      </c>
      <c r="C10" s="48">
        <v>458383122</v>
      </c>
      <c r="D10" s="48">
        <v>403114808</v>
      </c>
      <c r="E10" s="48">
        <v>55268314</v>
      </c>
      <c r="F10" s="48">
        <v>42700</v>
      </c>
      <c r="G10" s="48">
        <v>0</v>
      </c>
      <c r="H10" s="48">
        <v>458340422</v>
      </c>
      <c r="I10" s="48">
        <v>298088583</v>
      </c>
      <c r="J10" s="48">
        <v>41784303</v>
      </c>
      <c r="K10" s="48">
        <v>41231703</v>
      </c>
      <c r="L10" s="48">
        <v>552600</v>
      </c>
      <c r="M10" s="48">
        <v>0</v>
      </c>
      <c r="N10" s="48">
        <v>256304280</v>
      </c>
      <c r="O10" s="48">
        <v>0</v>
      </c>
      <c r="P10" s="48">
        <v>145910812</v>
      </c>
      <c r="Q10" s="48">
        <v>10543309</v>
      </c>
      <c r="R10" s="48">
        <v>0</v>
      </c>
      <c r="S10" s="48">
        <v>3797718</v>
      </c>
      <c r="T10" s="48">
        <v>416556119</v>
      </c>
      <c r="U10" s="159">
        <v>0.1401741139478663</v>
      </c>
      <c r="V10" s="85">
        <f t="shared" ref="V10:V23" si="0">C10-D10-E10</f>
        <v>0</v>
      </c>
      <c r="W10" s="85">
        <f t="shared" ref="W10:W23" si="1">C10-F10-G10-H10</f>
        <v>0</v>
      </c>
      <c r="X10" s="85">
        <f t="shared" ref="X10:X23" si="2">H10-I10-P10-Q10-R10-S10</f>
        <v>0</v>
      </c>
      <c r="Y10" s="85">
        <f t="shared" ref="Y10:Y23" si="3">I10-J10-N10-O10</f>
        <v>0</v>
      </c>
      <c r="Z10" s="85">
        <f t="shared" ref="Z10:Z23" si="4">J10-K10-L10-M10</f>
        <v>0</v>
      </c>
      <c r="AA10" s="85">
        <f t="shared" ref="AA10:AA23" si="5">T10-SUM(N10:S10)</f>
        <v>0</v>
      </c>
    </row>
    <row r="11" spans="1:27" s="21" customFormat="1" ht="30.75" customHeight="1">
      <c r="A11" s="156" t="s">
        <v>8</v>
      </c>
      <c r="B11" s="54" t="s">
        <v>263</v>
      </c>
      <c r="C11" s="48">
        <v>1006259020</v>
      </c>
      <c r="D11" s="49">
        <v>898040037</v>
      </c>
      <c r="E11" s="50">
        <v>108218983</v>
      </c>
      <c r="F11" s="50">
        <v>258135</v>
      </c>
      <c r="G11" s="50">
        <v>32500</v>
      </c>
      <c r="H11" s="48">
        <v>1005968385</v>
      </c>
      <c r="I11" s="48">
        <v>434113851</v>
      </c>
      <c r="J11" s="48">
        <v>117575933</v>
      </c>
      <c r="K11" s="50">
        <v>79492716</v>
      </c>
      <c r="L11" s="50">
        <v>38083217</v>
      </c>
      <c r="M11" s="50">
        <v>0</v>
      </c>
      <c r="N11" s="50">
        <v>316537918</v>
      </c>
      <c r="O11" s="50">
        <v>0</v>
      </c>
      <c r="P11" s="50">
        <v>549314075</v>
      </c>
      <c r="Q11" s="50">
        <v>19260967</v>
      </c>
      <c r="R11" s="50">
        <v>0</v>
      </c>
      <c r="S11" s="50">
        <v>3279492</v>
      </c>
      <c r="T11" s="48">
        <v>888392452</v>
      </c>
      <c r="U11" s="159">
        <v>0.27084123837366342</v>
      </c>
      <c r="V11" s="85">
        <f t="shared" si="0"/>
        <v>0</v>
      </c>
      <c r="W11" s="85">
        <f t="shared" si="1"/>
        <v>0</v>
      </c>
      <c r="X11" s="85">
        <f t="shared" si="2"/>
        <v>0</v>
      </c>
      <c r="Y11" s="85">
        <f t="shared" si="3"/>
        <v>0</v>
      </c>
      <c r="Z11" s="85">
        <f t="shared" si="4"/>
        <v>0</v>
      </c>
      <c r="AA11" s="85">
        <f t="shared" si="5"/>
        <v>0</v>
      </c>
    </row>
    <row r="12" spans="1:27" s="21" customFormat="1" ht="30.75" customHeight="1">
      <c r="A12" s="156" t="s">
        <v>13</v>
      </c>
      <c r="B12" s="54" t="s">
        <v>264</v>
      </c>
      <c r="C12" s="48">
        <v>138358037</v>
      </c>
      <c r="D12" s="50">
        <v>128537808</v>
      </c>
      <c r="E12" s="50">
        <v>9820229</v>
      </c>
      <c r="F12" s="50">
        <v>0</v>
      </c>
      <c r="G12" s="50">
        <v>160000</v>
      </c>
      <c r="H12" s="48">
        <v>138198037</v>
      </c>
      <c r="I12" s="48">
        <v>68025949</v>
      </c>
      <c r="J12" s="48">
        <v>12920247</v>
      </c>
      <c r="K12" s="50">
        <v>11492649</v>
      </c>
      <c r="L12" s="50">
        <v>1427598</v>
      </c>
      <c r="M12" s="50">
        <v>0</v>
      </c>
      <c r="N12" s="50">
        <v>55105702</v>
      </c>
      <c r="O12" s="50">
        <v>0</v>
      </c>
      <c r="P12" s="50">
        <v>63803459</v>
      </c>
      <c r="Q12" s="50">
        <v>0</v>
      </c>
      <c r="R12" s="50">
        <v>0</v>
      </c>
      <c r="S12" s="50">
        <v>6368629</v>
      </c>
      <c r="T12" s="48">
        <v>125277790</v>
      </c>
      <c r="U12" s="159">
        <v>0.18993115406592859</v>
      </c>
      <c r="V12" s="85">
        <f t="shared" si="0"/>
        <v>0</v>
      </c>
      <c r="W12" s="85">
        <f t="shared" si="1"/>
        <v>0</v>
      </c>
      <c r="X12" s="85">
        <f t="shared" si="2"/>
        <v>0</v>
      </c>
      <c r="Y12" s="85">
        <f t="shared" si="3"/>
        <v>0</v>
      </c>
      <c r="Z12" s="85">
        <f t="shared" si="4"/>
        <v>0</v>
      </c>
      <c r="AA12" s="85">
        <f t="shared" si="5"/>
        <v>0</v>
      </c>
    </row>
    <row r="13" spans="1:27" s="21" customFormat="1" ht="30.75" customHeight="1">
      <c r="A13" s="156" t="s">
        <v>15</v>
      </c>
      <c r="B13" s="54" t="s">
        <v>265</v>
      </c>
      <c r="C13" s="48">
        <v>100589546</v>
      </c>
      <c r="D13" s="50">
        <v>78886019</v>
      </c>
      <c r="E13" s="50">
        <v>21703527</v>
      </c>
      <c r="F13" s="50">
        <v>159792</v>
      </c>
      <c r="G13" s="50">
        <v>0</v>
      </c>
      <c r="H13" s="48">
        <v>100429754</v>
      </c>
      <c r="I13" s="48">
        <v>56180590</v>
      </c>
      <c r="J13" s="48">
        <v>8122080</v>
      </c>
      <c r="K13" s="50">
        <v>7203472</v>
      </c>
      <c r="L13" s="50">
        <v>918608</v>
      </c>
      <c r="M13" s="50">
        <v>0</v>
      </c>
      <c r="N13" s="50">
        <v>48014510</v>
      </c>
      <c r="O13" s="50">
        <v>44000</v>
      </c>
      <c r="P13" s="50">
        <v>27916700</v>
      </c>
      <c r="Q13" s="50">
        <v>868750</v>
      </c>
      <c r="R13" s="50">
        <v>0</v>
      </c>
      <c r="S13" s="50">
        <v>15463714</v>
      </c>
      <c r="T13" s="48">
        <v>92307674</v>
      </c>
      <c r="U13" s="159">
        <v>0.14457092743241037</v>
      </c>
      <c r="V13" s="85">
        <f t="shared" si="0"/>
        <v>0</v>
      </c>
      <c r="W13" s="85">
        <f t="shared" si="1"/>
        <v>0</v>
      </c>
      <c r="X13" s="85">
        <f t="shared" si="2"/>
        <v>0</v>
      </c>
      <c r="Y13" s="85">
        <f t="shared" si="3"/>
        <v>0</v>
      </c>
      <c r="Z13" s="85">
        <f t="shared" si="4"/>
        <v>0</v>
      </c>
      <c r="AA13" s="85">
        <f t="shared" si="5"/>
        <v>0</v>
      </c>
    </row>
    <row r="14" spans="1:27" s="21" customFormat="1" ht="30.75" customHeight="1">
      <c r="A14" s="156" t="s">
        <v>16</v>
      </c>
      <c r="B14" s="54" t="s">
        <v>266</v>
      </c>
      <c r="C14" s="48">
        <v>796952094</v>
      </c>
      <c r="D14" s="48">
        <v>276100279</v>
      </c>
      <c r="E14" s="48">
        <v>520851815</v>
      </c>
      <c r="F14" s="48">
        <v>0</v>
      </c>
      <c r="G14" s="48">
        <v>1540850</v>
      </c>
      <c r="H14" s="48">
        <v>795411244</v>
      </c>
      <c r="I14" s="48">
        <v>641292535</v>
      </c>
      <c r="J14" s="48">
        <v>21956636</v>
      </c>
      <c r="K14" s="48">
        <v>21210201</v>
      </c>
      <c r="L14" s="48">
        <v>746435</v>
      </c>
      <c r="M14" s="48">
        <v>0</v>
      </c>
      <c r="N14" s="48">
        <v>619335899</v>
      </c>
      <c r="O14" s="48">
        <v>0</v>
      </c>
      <c r="P14" s="48">
        <v>135406284</v>
      </c>
      <c r="Q14" s="48">
        <v>2057819</v>
      </c>
      <c r="R14" s="48">
        <v>655300</v>
      </c>
      <c r="S14" s="48">
        <v>15999306</v>
      </c>
      <c r="T14" s="48">
        <v>773454608</v>
      </c>
      <c r="U14" s="159">
        <v>3.4238096970830946E-2</v>
      </c>
      <c r="V14" s="85">
        <f t="shared" si="0"/>
        <v>0</v>
      </c>
      <c r="W14" s="85">
        <f t="shared" si="1"/>
        <v>0</v>
      </c>
      <c r="X14" s="85">
        <f t="shared" si="2"/>
        <v>0</v>
      </c>
      <c r="Y14" s="85">
        <f t="shared" si="3"/>
        <v>0</v>
      </c>
      <c r="Z14" s="85">
        <f t="shared" si="4"/>
        <v>0</v>
      </c>
      <c r="AA14" s="85">
        <f t="shared" si="5"/>
        <v>0</v>
      </c>
    </row>
    <row r="15" spans="1:27" s="21" customFormat="1" ht="30.75" customHeight="1">
      <c r="A15" s="156" t="s">
        <v>17</v>
      </c>
      <c r="B15" s="54" t="s">
        <v>267</v>
      </c>
      <c r="C15" s="48">
        <v>269808429</v>
      </c>
      <c r="D15" s="48">
        <v>250740817</v>
      </c>
      <c r="E15" s="48">
        <v>19067612</v>
      </c>
      <c r="F15" s="48">
        <v>0</v>
      </c>
      <c r="G15" s="48">
        <v>0</v>
      </c>
      <c r="H15" s="48">
        <v>269808429</v>
      </c>
      <c r="I15" s="48">
        <v>71044710</v>
      </c>
      <c r="J15" s="48">
        <v>24188131</v>
      </c>
      <c r="K15" s="48">
        <v>23451945</v>
      </c>
      <c r="L15" s="48">
        <v>736186</v>
      </c>
      <c r="M15" s="48">
        <v>0</v>
      </c>
      <c r="N15" s="48">
        <v>46856578</v>
      </c>
      <c r="O15" s="48">
        <v>1</v>
      </c>
      <c r="P15" s="48">
        <v>188796937</v>
      </c>
      <c r="Q15" s="48">
        <v>6799252</v>
      </c>
      <c r="R15" s="48">
        <v>0</v>
      </c>
      <c r="S15" s="48">
        <v>3167530</v>
      </c>
      <c r="T15" s="48">
        <v>245620298</v>
      </c>
      <c r="U15" s="159">
        <v>0.3404635053053211</v>
      </c>
      <c r="V15" s="85">
        <f t="shared" si="0"/>
        <v>0</v>
      </c>
      <c r="W15" s="85">
        <f t="shared" si="1"/>
        <v>0</v>
      </c>
      <c r="X15" s="85">
        <f t="shared" si="2"/>
        <v>0</v>
      </c>
      <c r="Y15" s="85">
        <f t="shared" si="3"/>
        <v>0</v>
      </c>
      <c r="Z15" s="85">
        <f t="shared" si="4"/>
        <v>0</v>
      </c>
      <c r="AA15" s="85">
        <f t="shared" si="5"/>
        <v>0</v>
      </c>
    </row>
    <row r="16" spans="1:27" s="21" customFormat="1" ht="30.75" customHeight="1">
      <c r="A16" s="156" t="s">
        <v>18</v>
      </c>
      <c r="B16" s="54" t="s">
        <v>268</v>
      </c>
      <c r="C16" s="48">
        <v>224529288</v>
      </c>
      <c r="D16" s="48">
        <v>173158232</v>
      </c>
      <c r="E16" s="48">
        <v>51371056</v>
      </c>
      <c r="F16" s="48">
        <v>0</v>
      </c>
      <c r="G16" s="48">
        <v>0</v>
      </c>
      <c r="H16" s="48">
        <v>224529288</v>
      </c>
      <c r="I16" s="48">
        <v>122272057</v>
      </c>
      <c r="J16" s="48">
        <v>18203906</v>
      </c>
      <c r="K16" s="48">
        <v>16094075</v>
      </c>
      <c r="L16" s="48">
        <v>2109831</v>
      </c>
      <c r="M16" s="48">
        <v>0</v>
      </c>
      <c r="N16" s="48">
        <v>103868151</v>
      </c>
      <c r="O16" s="48">
        <v>200000</v>
      </c>
      <c r="P16" s="48">
        <v>99489212</v>
      </c>
      <c r="Q16" s="48">
        <v>2768019</v>
      </c>
      <c r="R16" s="48">
        <v>0</v>
      </c>
      <c r="S16" s="48">
        <v>0</v>
      </c>
      <c r="T16" s="48">
        <v>206325382</v>
      </c>
      <c r="U16" s="159">
        <v>0.14888034475448467</v>
      </c>
      <c r="V16" s="85">
        <f t="shared" si="0"/>
        <v>0</v>
      </c>
      <c r="W16" s="85">
        <f t="shared" si="1"/>
        <v>0</v>
      </c>
      <c r="X16" s="85">
        <f t="shared" si="2"/>
        <v>0</v>
      </c>
      <c r="Y16" s="85">
        <f t="shared" si="3"/>
        <v>0</v>
      </c>
      <c r="Z16" s="85">
        <f t="shared" si="4"/>
        <v>0</v>
      </c>
      <c r="AA16" s="85">
        <f t="shared" si="5"/>
        <v>0</v>
      </c>
    </row>
    <row r="17" spans="1:27" s="21" customFormat="1" ht="30.75" customHeight="1">
      <c r="A17" s="156" t="s">
        <v>19</v>
      </c>
      <c r="B17" s="54" t="s">
        <v>269</v>
      </c>
      <c r="C17" s="48">
        <v>120940090</v>
      </c>
      <c r="D17" s="48">
        <v>97540007</v>
      </c>
      <c r="E17" s="48">
        <v>23400083</v>
      </c>
      <c r="F17" s="48">
        <v>45755</v>
      </c>
      <c r="G17" s="48">
        <v>120000</v>
      </c>
      <c r="H17" s="48">
        <v>120774335</v>
      </c>
      <c r="I17" s="48">
        <v>68636168</v>
      </c>
      <c r="J17" s="48">
        <v>16544740</v>
      </c>
      <c r="K17" s="48">
        <v>14986057</v>
      </c>
      <c r="L17" s="48">
        <v>1558683</v>
      </c>
      <c r="M17" s="48">
        <v>0</v>
      </c>
      <c r="N17" s="48">
        <v>52091428</v>
      </c>
      <c r="O17" s="48">
        <v>0</v>
      </c>
      <c r="P17" s="48">
        <v>48001946</v>
      </c>
      <c r="Q17" s="48">
        <v>4136221</v>
      </c>
      <c r="R17" s="48">
        <v>0</v>
      </c>
      <c r="S17" s="48">
        <v>0</v>
      </c>
      <c r="T17" s="48">
        <v>104229595</v>
      </c>
      <c r="U17" s="159">
        <v>0.24104987912495349</v>
      </c>
      <c r="V17" s="85">
        <f t="shared" si="0"/>
        <v>0</v>
      </c>
      <c r="W17" s="85">
        <f t="shared" si="1"/>
        <v>0</v>
      </c>
      <c r="X17" s="85">
        <f t="shared" si="2"/>
        <v>0</v>
      </c>
      <c r="Y17" s="85">
        <f t="shared" si="3"/>
        <v>0</v>
      </c>
      <c r="Z17" s="85">
        <f t="shared" si="4"/>
        <v>0</v>
      </c>
      <c r="AA17" s="85">
        <f t="shared" si="5"/>
        <v>0</v>
      </c>
    </row>
    <row r="18" spans="1:27" s="21" customFormat="1" ht="30.75" customHeight="1">
      <c r="A18" s="156" t="s">
        <v>20</v>
      </c>
      <c r="B18" s="54" t="s">
        <v>270</v>
      </c>
      <c r="C18" s="48">
        <v>181628655</v>
      </c>
      <c r="D18" s="48">
        <v>148042117</v>
      </c>
      <c r="E18" s="48">
        <v>33586538</v>
      </c>
      <c r="F18" s="48">
        <v>0</v>
      </c>
      <c r="G18" s="48">
        <v>0</v>
      </c>
      <c r="H18" s="48">
        <v>181628655</v>
      </c>
      <c r="I18" s="48">
        <v>106335997</v>
      </c>
      <c r="J18" s="48">
        <v>21440022</v>
      </c>
      <c r="K18" s="48">
        <v>13128912</v>
      </c>
      <c r="L18" s="48">
        <v>8311110</v>
      </c>
      <c r="M18" s="48">
        <v>0</v>
      </c>
      <c r="N18" s="48">
        <v>84895975</v>
      </c>
      <c r="O18" s="48">
        <v>0</v>
      </c>
      <c r="P18" s="48">
        <v>45834784</v>
      </c>
      <c r="Q18" s="48">
        <v>13638241</v>
      </c>
      <c r="R18" s="48">
        <v>0</v>
      </c>
      <c r="S18" s="48">
        <v>15819633</v>
      </c>
      <c r="T18" s="48">
        <v>160188633</v>
      </c>
      <c r="U18" s="159">
        <v>0.20162525019631874</v>
      </c>
      <c r="V18" s="85">
        <f t="shared" si="0"/>
        <v>0</v>
      </c>
      <c r="W18" s="85">
        <f t="shared" si="1"/>
        <v>0</v>
      </c>
      <c r="X18" s="85">
        <f t="shared" si="2"/>
        <v>0</v>
      </c>
      <c r="Y18" s="85">
        <f t="shared" si="3"/>
        <v>0</v>
      </c>
      <c r="Z18" s="85">
        <f t="shared" si="4"/>
        <v>0</v>
      </c>
      <c r="AA18" s="85">
        <f t="shared" si="5"/>
        <v>0</v>
      </c>
    </row>
    <row r="19" spans="1:27" s="21" customFormat="1" ht="30.75" customHeight="1">
      <c r="A19" s="156" t="s">
        <v>21</v>
      </c>
      <c r="B19" s="54" t="s">
        <v>271</v>
      </c>
      <c r="C19" s="48">
        <v>283337939</v>
      </c>
      <c r="D19" s="48">
        <v>248230560</v>
      </c>
      <c r="E19" s="48">
        <v>35107379</v>
      </c>
      <c r="F19" s="48">
        <v>42764</v>
      </c>
      <c r="G19" s="48">
        <v>0</v>
      </c>
      <c r="H19" s="48">
        <v>283295175</v>
      </c>
      <c r="I19" s="48">
        <v>117918260</v>
      </c>
      <c r="J19" s="48">
        <v>13182768</v>
      </c>
      <c r="K19" s="48">
        <v>10356372</v>
      </c>
      <c r="L19" s="48">
        <v>2826396</v>
      </c>
      <c r="M19" s="48">
        <v>0</v>
      </c>
      <c r="N19" s="48">
        <v>103165913</v>
      </c>
      <c r="O19" s="48">
        <v>1569579</v>
      </c>
      <c r="P19" s="48">
        <v>137229270</v>
      </c>
      <c r="Q19" s="48">
        <v>8280450</v>
      </c>
      <c r="R19" s="48">
        <v>0</v>
      </c>
      <c r="S19" s="48">
        <v>19867195</v>
      </c>
      <c r="T19" s="48">
        <v>270112407</v>
      </c>
      <c r="U19" s="159">
        <v>0.11179581516891447</v>
      </c>
      <c r="V19" s="85">
        <f t="shared" si="0"/>
        <v>0</v>
      </c>
      <c r="W19" s="85">
        <f t="shared" si="1"/>
        <v>0</v>
      </c>
      <c r="X19" s="85">
        <f t="shared" si="2"/>
        <v>0</v>
      </c>
      <c r="Y19" s="85">
        <f t="shared" si="3"/>
        <v>0</v>
      </c>
      <c r="Z19" s="85">
        <f t="shared" si="4"/>
        <v>0</v>
      </c>
      <c r="AA19" s="85">
        <f t="shared" si="5"/>
        <v>0</v>
      </c>
    </row>
    <row r="20" spans="1:27" s="21" customFormat="1" ht="30.75" customHeight="1">
      <c r="A20" s="156" t="s">
        <v>22</v>
      </c>
      <c r="B20" s="54" t="s">
        <v>272</v>
      </c>
      <c r="C20" s="48">
        <v>258001653</v>
      </c>
      <c r="D20" s="48">
        <v>247789000</v>
      </c>
      <c r="E20" s="48">
        <v>10212653</v>
      </c>
      <c r="F20" s="48">
        <v>93600</v>
      </c>
      <c r="G20" s="48">
        <v>0</v>
      </c>
      <c r="H20" s="48">
        <v>257908053</v>
      </c>
      <c r="I20" s="48">
        <v>212769044</v>
      </c>
      <c r="J20" s="48">
        <v>11309699</v>
      </c>
      <c r="K20" s="48">
        <v>10126930</v>
      </c>
      <c r="L20" s="48">
        <v>1182769</v>
      </c>
      <c r="M20" s="48">
        <v>0</v>
      </c>
      <c r="N20" s="48">
        <v>201459345</v>
      </c>
      <c r="O20" s="48">
        <v>0</v>
      </c>
      <c r="P20" s="48">
        <v>32415164</v>
      </c>
      <c r="Q20" s="48">
        <v>10287663</v>
      </c>
      <c r="R20" s="48">
        <v>0</v>
      </c>
      <c r="S20" s="48">
        <v>2436182</v>
      </c>
      <c r="T20" s="48">
        <v>246598354</v>
      </c>
      <c r="U20" s="159">
        <v>5.3154814193741455E-2</v>
      </c>
      <c r="V20" s="85">
        <f t="shared" si="0"/>
        <v>0</v>
      </c>
      <c r="W20" s="85">
        <f t="shared" si="1"/>
        <v>0</v>
      </c>
      <c r="X20" s="85">
        <f t="shared" si="2"/>
        <v>0</v>
      </c>
      <c r="Y20" s="85">
        <f t="shared" si="3"/>
        <v>0</v>
      </c>
      <c r="Z20" s="85">
        <f t="shared" si="4"/>
        <v>0</v>
      </c>
      <c r="AA20" s="85">
        <f t="shared" si="5"/>
        <v>0</v>
      </c>
    </row>
    <row r="21" spans="1:27" s="21" customFormat="1" ht="30.75" customHeight="1">
      <c r="A21" s="156" t="s">
        <v>63</v>
      </c>
      <c r="B21" s="54" t="s">
        <v>273</v>
      </c>
      <c r="C21" s="48">
        <v>21793285</v>
      </c>
      <c r="D21" s="48">
        <v>16443355</v>
      </c>
      <c r="E21" s="48">
        <v>5349930</v>
      </c>
      <c r="F21" s="48">
        <v>0</v>
      </c>
      <c r="G21" s="48">
        <v>0</v>
      </c>
      <c r="H21" s="48">
        <v>21793285</v>
      </c>
      <c r="I21" s="48">
        <v>9285327</v>
      </c>
      <c r="J21" s="48">
        <v>2860751</v>
      </c>
      <c r="K21" s="48">
        <v>2860751</v>
      </c>
      <c r="L21" s="48">
        <v>0</v>
      </c>
      <c r="M21" s="48">
        <v>0</v>
      </c>
      <c r="N21" s="48">
        <v>6424576</v>
      </c>
      <c r="O21" s="48">
        <v>0</v>
      </c>
      <c r="P21" s="48">
        <v>10734491</v>
      </c>
      <c r="Q21" s="48">
        <v>0</v>
      </c>
      <c r="R21" s="48">
        <v>0</v>
      </c>
      <c r="S21" s="48">
        <v>1773467</v>
      </c>
      <c r="T21" s="48">
        <v>18932534</v>
      </c>
      <c r="U21" s="159">
        <v>0.30809372680143626</v>
      </c>
      <c r="V21" s="85">
        <f t="shared" si="0"/>
        <v>0</v>
      </c>
      <c r="W21" s="85">
        <f t="shared" si="1"/>
        <v>0</v>
      </c>
      <c r="X21" s="85">
        <f t="shared" si="2"/>
        <v>0</v>
      </c>
      <c r="Y21" s="85">
        <f t="shared" si="3"/>
        <v>0</v>
      </c>
      <c r="Z21" s="85">
        <f t="shared" si="4"/>
        <v>0</v>
      </c>
      <c r="AA21" s="85">
        <f t="shared" si="5"/>
        <v>0</v>
      </c>
    </row>
    <row r="22" spans="1:27" s="21" customFormat="1" ht="30.75" customHeight="1">
      <c r="A22" s="156" t="s">
        <v>62</v>
      </c>
      <c r="B22" s="54" t="s">
        <v>274</v>
      </c>
      <c r="C22" s="48">
        <v>128479287</v>
      </c>
      <c r="D22" s="48">
        <v>104041252</v>
      </c>
      <c r="E22" s="48">
        <v>24438035</v>
      </c>
      <c r="F22" s="48">
        <v>0</v>
      </c>
      <c r="G22" s="48">
        <v>0</v>
      </c>
      <c r="H22" s="48">
        <v>128479287</v>
      </c>
      <c r="I22" s="48">
        <v>81324989</v>
      </c>
      <c r="J22" s="48">
        <v>7670644</v>
      </c>
      <c r="K22" s="48">
        <v>7643804</v>
      </c>
      <c r="L22" s="48">
        <v>26840</v>
      </c>
      <c r="M22" s="48">
        <v>0</v>
      </c>
      <c r="N22" s="48">
        <v>73654345</v>
      </c>
      <c r="O22" s="48">
        <v>0</v>
      </c>
      <c r="P22" s="48">
        <v>39913444</v>
      </c>
      <c r="Q22" s="48">
        <v>7240854</v>
      </c>
      <c r="R22" s="48">
        <v>0</v>
      </c>
      <c r="S22" s="48">
        <v>0</v>
      </c>
      <c r="T22" s="48">
        <v>120808643</v>
      </c>
      <c r="U22" s="159">
        <v>9.4320873501747421E-2</v>
      </c>
      <c r="V22" s="85">
        <f t="shared" si="0"/>
        <v>0</v>
      </c>
      <c r="W22" s="85">
        <f t="shared" si="1"/>
        <v>0</v>
      </c>
      <c r="X22" s="85">
        <f t="shared" si="2"/>
        <v>0</v>
      </c>
      <c r="Y22" s="85">
        <f t="shared" si="3"/>
        <v>0</v>
      </c>
      <c r="Z22" s="85">
        <f t="shared" si="4"/>
        <v>0</v>
      </c>
      <c r="AA22" s="85">
        <f t="shared" si="5"/>
        <v>0</v>
      </c>
    </row>
    <row r="23" spans="1:27" s="21" customFormat="1" ht="30.75" customHeight="1">
      <c r="A23" s="156" t="s">
        <v>64</v>
      </c>
      <c r="B23" s="54" t="s">
        <v>275</v>
      </c>
      <c r="C23" s="48">
        <v>5067604</v>
      </c>
      <c r="D23" s="48">
        <v>4267265</v>
      </c>
      <c r="E23" s="48">
        <v>800339</v>
      </c>
      <c r="F23" s="48">
        <v>0</v>
      </c>
      <c r="G23" s="48">
        <v>0</v>
      </c>
      <c r="H23" s="48">
        <v>5067604</v>
      </c>
      <c r="I23" s="48">
        <v>3932393</v>
      </c>
      <c r="J23" s="48">
        <v>358924</v>
      </c>
      <c r="K23" s="48">
        <v>329924</v>
      </c>
      <c r="L23" s="48">
        <v>29000</v>
      </c>
      <c r="M23" s="48">
        <v>0</v>
      </c>
      <c r="N23" s="48">
        <v>3573469</v>
      </c>
      <c r="O23" s="48">
        <v>0</v>
      </c>
      <c r="P23" s="48">
        <v>1135211</v>
      </c>
      <c r="Q23" s="48">
        <v>0</v>
      </c>
      <c r="R23" s="48">
        <v>0</v>
      </c>
      <c r="S23" s="48">
        <v>0</v>
      </c>
      <c r="T23" s="48">
        <v>4708680</v>
      </c>
      <c r="U23" s="159">
        <v>9.1273685005542421E-2</v>
      </c>
      <c r="V23" s="85">
        <f t="shared" si="0"/>
        <v>0</v>
      </c>
      <c r="W23" s="85">
        <f t="shared" si="1"/>
        <v>0</v>
      </c>
      <c r="X23" s="85">
        <f t="shared" si="2"/>
        <v>0</v>
      </c>
      <c r="Y23" s="85">
        <f t="shared" si="3"/>
        <v>0</v>
      </c>
      <c r="Z23" s="85">
        <f t="shared" si="4"/>
        <v>0</v>
      </c>
      <c r="AA23" s="85">
        <f t="shared" si="5"/>
        <v>0</v>
      </c>
    </row>
    <row r="24" spans="1:27" s="24" customFormat="1" ht="27" customHeight="1">
      <c r="A24" s="286" t="str">
        <f>TT!C7</f>
        <v>Thanh Hóa, ngày 05 tháng 01 năm 2026</v>
      </c>
      <c r="B24" s="295"/>
      <c r="C24" s="295"/>
      <c r="D24" s="295"/>
      <c r="E24" s="295"/>
      <c r="F24" s="151"/>
      <c r="G24" s="151"/>
      <c r="H24" s="151"/>
      <c r="I24" s="97"/>
      <c r="J24" s="97"/>
      <c r="K24" s="97"/>
      <c r="L24" s="97"/>
      <c r="M24" s="97"/>
      <c r="N24" s="284" t="str">
        <f>TT!C4</f>
        <v>Thanh Hóa, ngày 05 tháng 01 năm 2026</v>
      </c>
      <c r="O24" s="284"/>
      <c r="P24" s="285"/>
      <c r="Q24" s="285"/>
      <c r="R24" s="285"/>
      <c r="S24" s="285"/>
      <c r="T24" s="285"/>
      <c r="U24" s="285"/>
      <c r="V24" s="152"/>
      <c r="W24" s="152"/>
      <c r="X24" s="152"/>
      <c r="Y24" s="152"/>
      <c r="Z24" s="152"/>
      <c r="AA24" s="152"/>
    </row>
    <row r="25" spans="1:27" ht="21" customHeight="1">
      <c r="A25" s="221" t="s">
        <v>92</v>
      </c>
      <c r="B25" s="222"/>
      <c r="C25" s="222"/>
      <c r="D25" s="222"/>
      <c r="E25" s="222"/>
      <c r="F25" s="99"/>
      <c r="G25" s="99"/>
      <c r="H25" s="99"/>
      <c r="I25" s="100"/>
      <c r="J25" s="100"/>
      <c r="K25" s="100"/>
      <c r="L25" s="100"/>
      <c r="M25" s="100"/>
      <c r="N25" s="229" t="str">
        <f>TT!C5</f>
        <v>TRƯỞNG THI HÀNH ÁN DÂN SỰ</v>
      </c>
      <c r="O25" s="229"/>
      <c r="P25" s="229"/>
      <c r="Q25" s="229"/>
      <c r="R25" s="229"/>
      <c r="S25" s="229"/>
      <c r="T25" s="229"/>
      <c r="U25" s="229"/>
      <c r="V25" s="152"/>
      <c r="W25" s="152"/>
      <c r="X25" s="152"/>
      <c r="Y25" s="152"/>
      <c r="Z25" s="152"/>
      <c r="AA25" s="152"/>
    </row>
    <row r="26" spans="1:27" ht="97.5" customHeight="1">
      <c r="A26" s="25"/>
      <c r="B26" s="25"/>
      <c r="C26" s="25"/>
      <c r="D26" s="25"/>
      <c r="E26" s="25"/>
      <c r="I26" s="23"/>
      <c r="J26" s="23"/>
      <c r="K26" s="23"/>
      <c r="L26" s="23"/>
      <c r="P26" s="22"/>
      <c r="Q26" s="22"/>
      <c r="T26" s="22"/>
      <c r="U26" s="22"/>
      <c r="V26" s="47"/>
      <c r="W26" s="47"/>
      <c r="X26" s="47"/>
      <c r="Y26" s="47"/>
      <c r="Z26" s="47"/>
      <c r="AA26" s="47"/>
    </row>
    <row r="27" spans="1:27" ht="21" customHeight="1">
      <c r="A27" s="293" t="str">
        <f>TT!C6</f>
        <v>Đào Tuấn Linh</v>
      </c>
      <c r="B27" s="293"/>
      <c r="C27" s="293"/>
      <c r="D27" s="293"/>
      <c r="E27" s="293"/>
      <c r="F27" s="26" t="s">
        <v>2</v>
      </c>
      <c r="G27" s="26"/>
      <c r="H27" s="26"/>
      <c r="I27" s="26"/>
      <c r="J27" s="26"/>
      <c r="K27" s="26"/>
      <c r="L27" s="26"/>
      <c r="M27" s="26"/>
      <c r="N27" s="294" t="str">
        <f>TT!C3</f>
        <v>Trần Văn Dũng</v>
      </c>
      <c r="O27" s="294"/>
      <c r="P27" s="294"/>
      <c r="Q27" s="294"/>
      <c r="R27" s="294"/>
      <c r="S27" s="294"/>
      <c r="T27" s="294"/>
      <c r="U27" s="294"/>
    </row>
    <row r="28" spans="1:27" ht="21" customHeight="1"/>
    <row r="29" spans="1:27" s="52" customFormat="1" ht="21" customHeight="1">
      <c r="M29" s="53"/>
      <c r="N29" s="53"/>
      <c r="O29" s="53"/>
      <c r="P29" s="53"/>
      <c r="Q29" s="53"/>
      <c r="R29" s="53"/>
      <c r="S29" s="53"/>
      <c r="T29" s="53"/>
      <c r="U29" s="53"/>
    </row>
    <row r="30" spans="1:27" s="52" customFormat="1"/>
    <row r="31" spans="1:27" s="52" customFormat="1">
      <c r="M31" s="53"/>
      <c r="N31" s="53"/>
      <c r="O31" s="53"/>
      <c r="P31" s="53"/>
      <c r="Q31" s="53"/>
      <c r="R31" s="53"/>
      <c r="S31" s="53"/>
      <c r="T31" s="53"/>
      <c r="U31" s="53"/>
    </row>
  </sheetData>
  <sheetProtection formatCells="0" formatColumns="0" formatRows="0" insertRows="0" deleteRows="0"/>
  <mergeCells count="43">
    <mergeCell ref="V2:AA2"/>
    <mergeCell ref="V3:V7"/>
    <mergeCell ref="W3:W7"/>
    <mergeCell ref="X3:X7"/>
    <mergeCell ref="Y3:Y7"/>
    <mergeCell ref="Z3:Z7"/>
    <mergeCell ref="AA3:AA7"/>
    <mergeCell ref="A1:D1"/>
    <mergeCell ref="D3:E3"/>
    <mergeCell ref="F3:F7"/>
    <mergeCell ref="G3:G7"/>
    <mergeCell ref="T3:T7"/>
    <mergeCell ref="H3:H7"/>
    <mergeCell ref="P4:P7"/>
    <mergeCell ref="R4:R7"/>
    <mergeCell ref="I4:I7"/>
    <mergeCell ref="J5:J7"/>
    <mergeCell ref="N5:N7"/>
    <mergeCell ref="A3:A7"/>
    <mergeCell ref="C3:C7"/>
    <mergeCell ref="D4:D7"/>
    <mergeCell ref="B3:B7"/>
    <mergeCell ref="I3:S3"/>
    <mergeCell ref="A27:E27"/>
    <mergeCell ref="N27:U27"/>
    <mergeCell ref="A8:B8"/>
    <mergeCell ref="N24:U24"/>
    <mergeCell ref="A24:E24"/>
    <mergeCell ref="A25:E25"/>
    <mergeCell ref="N25:U25"/>
    <mergeCell ref="R1:U1"/>
    <mergeCell ref="E1:Q1"/>
    <mergeCell ref="U3:U7"/>
    <mergeCell ref="Q4:Q7"/>
    <mergeCell ref="R2:U2"/>
    <mergeCell ref="E4:E7"/>
    <mergeCell ref="J4:O4"/>
    <mergeCell ref="O5:O7"/>
    <mergeCell ref="K5:M5"/>
    <mergeCell ref="K6:K7"/>
    <mergeCell ref="L6:L7"/>
    <mergeCell ref="M6:M7"/>
    <mergeCell ref="S4:S7"/>
  </mergeCells>
  <pageMargins left="0.17" right="0.17" top="0.39" bottom="0.42" header="0.31496062992126" footer="0.31496062992126"/>
  <pageSetup paperSize="9" scale="57"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6"/>
  <sheetViews>
    <sheetView view="pageBreakPreview" zoomScaleSheetLayoutView="100" workbookViewId="0">
      <pane ySplit="7" topLeftCell="A27" activePane="bottomLeft" state="frozen"/>
      <selection pane="bottomLeft" activeCell="G41" sqref="G41"/>
    </sheetView>
  </sheetViews>
  <sheetFormatPr defaultColWidth="8.875" defaultRowHeight="15.75"/>
  <cols>
    <col min="1" max="1" width="3.875" style="162" customWidth="1"/>
    <col min="2" max="2" width="21.125" style="162" customWidth="1"/>
    <col min="3" max="3" width="5.125" style="186" bestFit="1" customWidth="1"/>
    <col min="4" max="4" width="5.125" style="186" customWidth="1"/>
    <col min="5" max="5" width="4.625" style="186" bestFit="1" customWidth="1"/>
    <col min="6" max="6" width="5.625" style="186" bestFit="1" customWidth="1"/>
    <col min="7" max="7" width="6.125" style="186" bestFit="1" customWidth="1"/>
    <col min="8" max="8" width="4.625" style="186" bestFit="1" customWidth="1"/>
    <col min="9" max="9" width="5.125" style="186" bestFit="1" customWidth="1"/>
    <col min="10" max="10" width="6.125" style="186" bestFit="1" customWidth="1"/>
    <col min="11" max="11" width="4.625" style="186" bestFit="1" customWidth="1"/>
    <col min="12" max="12" width="5.625" style="186" bestFit="1" customWidth="1"/>
    <col min="13" max="13" width="6.625" style="186" bestFit="1" customWidth="1"/>
    <col min="14" max="14" width="5" style="186" bestFit="1" customWidth="1"/>
    <col min="15" max="15" width="6.375" style="186" bestFit="1" customWidth="1"/>
    <col min="16" max="16" width="5.625" style="186" bestFit="1" customWidth="1"/>
    <col min="17" max="18" width="8.375" style="186" customWidth="1"/>
    <col min="19" max="21" width="7.25" style="186" customWidth="1"/>
    <col min="22" max="22" width="5.75" style="186" customWidth="1"/>
    <col min="23" max="23" width="5.375" style="186" customWidth="1"/>
    <col min="24" max="24" width="6" style="186" customWidth="1"/>
    <col min="25" max="28" width="5.375" style="162" customWidth="1"/>
    <col min="29" max="16384" width="8.875" style="162"/>
  </cols>
  <sheetData>
    <row r="1" spans="1:27" ht="64.5" customHeight="1">
      <c r="A1" s="296" t="s">
        <v>159</v>
      </c>
      <c r="B1" s="296"/>
      <c r="C1" s="296"/>
      <c r="D1" s="296"/>
      <c r="E1" s="297" t="s">
        <v>285</v>
      </c>
      <c r="F1" s="297"/>
      <c r="G1" s="297"/>
      <c r="H1" s="297"/>
      <c r="I1" s="297"/>
      <c r="J1" s="297"/>
      <c r="K1" s="297"/>
      <c r="L1" s="297"/>
      <c r="M1" s="297"/>
      <c r="N1" s="297"/>
      <c r="O1" s="297"/>
      <c r="P1" s="297"/>
      <c r="Q1" s="298" t="str">
        <f>[4]TT!C2</f>
        <v xml:space="preserve">Đơn vị, người báo cáo: 
Đơn vị nhận báo cáo: </v>
      </c>
      <c r="R1" s="298"/>
      <c r="S1" s="298"/>
      <c r="T1" s="298"/>
      <c r="U1" s="298"/>
      <c r="V1" s="160"/>
      <c r="W1" s="160"/>
      <c r="X1" s="160"/>
      <c r="Y1" s="161"/>
      <c r="Z1" s="161"/>
      <c r="AA1" s="161"/>
    </row>
    <row r="2" spans="1:27" ht="15.75" customHeight="1">
      <c r="A2" s="161"/>
      <c r="B2" s="161"/>
      <c r="C2" s="163"/>
      <c r="D2" s="163"/>
      <c r="E2" s="163"/>
      <c r="F2" s="163"/>
      <c r="G2" s="163"/>
      <c r="H2" s="163"/>
      <c r="I2" s="163"/>
      <c r="J2" s="163"/>
      <c r="K2" s="163"/>
      <c r="L2" s="163"/>
      <c r="M2" s="163"/>
      <c r="N2" s="163"/>
      <c r="O2" s="163"/>
      <c r="P2" s="163"/>
      <c r="Q2" s="299" t="s">
        <v>145</v>
      </c>
      <c r="R2" s="299"/>
      <c r="S2" s="299"/>
      <c r="T2" s="299"/>
      <c r="U2" s="299"/>
      <c r="V2" s="164"/>
      <c r="W2" s="164"/>
      <c r="X2" s="164"/>
      <c r="Y2" s="161"/>
      <c r="Z2" s="161"/>
      <c r="AA2" s="161"/>
    </row>
    <row r="3" spans="1:27" ht="18.75" customHeight="1">
      <c r="A3" s="300" t="s">
        <v>72</v>
      </c>
      <c r="B3" s="300" t="s">
        <v>73</v>
      </c>
      <c r="C3" s="303" t="s">
        <v>81</v>
      </c>
      <c r="D3" s="303"/>
      <c r="E3" s="303"/>
      <c r="F3" s="303" t="s">
        <v>82</v>
      </c>
      <c r="G3" s="303"/>
      <c r="H3" s="303"/>
      <c r="I3" s="303" t="s">
        <v>83</v>
      </c>
      <c r="J3" s="303"/>
      <c r="K3" s="303"/>
      <c r="L3" s="303" t="s">
        <v>138</v>
      </c>
      <c r="M3" s="303"/>
      <c r="N3" s="303"/>
      <c r="O3" s="303"/>
      <c r="P3" s="303"/>
      <c r="Q3" s="303"/>
      <c r="R3" s="303"/>
      <c r="S3" s="303" t="s">
        <v>139</v>
      </c>
      <c r="T3" s="303"/>
      <c r="U3" s="303"/>
      <c r="V3" s="165"/>
      <c r="W3" s="165"/>
      <c r="X3" s="165"/>
      <c r="Y3" s="161"/>
      <c r="Z3" s="161"/>
      <c r="AA3" s="161"/>
    </row>
    <row r="4" spans="1:27" ht="18.75" customHeight="1">
      <c r="A4" s="301"/>
      <c r="B4" s="301"/>
      <c r="C4" s="303"/>
      <c r="D4" s="303"/>
      <c r="E4" s="303"/>
      <c r="F4" s="303"/>
      <c r="G4" s="303"/>
      <c r="H4" s="303"/>
      <c r="I4" s="303"/>
      <c r="J4" s="303"/>
      <c r="K4" s="303"/>
      <c r="L4" s="303" t="s">
        <v>84</v>
      </c>
      <c r="M4" s="303"/>
      <c r="N4" s="303"/>
      <c r="O4" s="303"/>
      <c r="P4" s="303" t="s">
        <v>85</v>
      </c>
      <c r="Q4" s="303"/>
      <c r="R4" s="303"/>
      <c r="S4" s="303"/>
      <c r="T4" s="303"/>
      <c r="U4" s="303"/>
      <c r="V4" s="165"/>
      <c r="W4" s="165"/>
      <c r="X4" s="165"/>
      <c r="Y4" s="161"/>
      <c r="Z4" s="161"/>
      <c r="AA4" s="161"/>
    </row>
    <row r="5" spans="1:27" ht="18.75" customHeight="1">
      <c r="A5" s="301"/>
      <c r="B5" s="301"/>
      <c r="C5" s="303"/>
      <c r="D5" s="303"/>
      <c r="E5" s="303"/>
      <c r="F5" s="303"/>
      <c r="G5" s="303"/>
      <c r="H5" s="303"/>
      <c r="I5" s="303"/>
      <c r="J5" s="303"/>
      <c r="K5" s="303"/>
      <c r="L5" s="304" t="s">
        <v>6</v>
      </c>
      <c r="M5" s="303" t="s">
        <v>4</v>
      </c>
      <c r="N5" s="303"/>
      <c r="O5" s="303"/>
      <c r="P5" s="304" t="s">
        <v>6</v>
      </c>
      <c r="Q5" s="303" t="s">
        <v>4</v>
      </c>
      <c r="R5" s="303"/>
      <c r="S5" s="303"/>
      <c r="T5" s="303"/>
      <c r="U5" s="303"/>
      <c r="V5" s="307" t="s">
        <v>235</v>
      </c>
      <c r="W5" s="308"/>
      <c r="X5" s="308"/>
      <c r="Y5" s="308"/>
      <c r="Z5" s="308"/>
      <c r="AA5" s="308"/>
    </row>
    <row r="6" spans="1:27" ht="48.2" customHeight="1">
      <c r="A6" s="301"/>
      <c r="B6" s="301"/>
      <c r="C6" s="304" t="s">
        <v>86</v>
      </c>
      <c r="D6" s="304" t="s">
        <v>87</v>
      </c>
      <c r="E6" s="304" t="s">
        <v>88</v>
      </c>
      <c r="F6" s="304" t="s">
        <v>89</v>
      </c>
      <c r="G6" s="304" t="s">
        <v>87</v>
      </c>
      <c r="H6" s="304" t="s">
        <v>88</v>
      </c>
      <c r="I6" s="304" t="s">
        <v>86</v>
      </c>
      <c r="J6" s="304" t="s">
        <v>87</v>
      </c>
      <c r="K6" s="304" t="s">
        <v>88</v>
      </c>
      <c r="L6" s="305"/>
      <c r="M6" s="304" t="s">
        <v>79</v>
      </c>
      <c r="N6" s="304" t="s">
        <v>80</v>
      </c>
      <c r="O6" s="304" t="s">
        <v>90</v>
      </c>
      <c r="P6" s="305"/>
      <c r="Q6" s="304" t="s">
        <v>117</v>
      </c>
      <c r="R6" s="304" t="s">
        <v>118</v>
      </c>
      <c r="S6" s="304" t="s">
        <v>6</v>
      </c>
      <c r="T6" s="304" t="s">
        <v>91</v>
      </c>
      <c r="U6" s="304" t="s">
        <v>78</v>
      </c>
      <c r="V6" s="303" t="s">
        <v>238</v>
      </c>
      <c r="W6" s="303" t="s">
        <v>239</v>
      </c>
      <c r="X6" s="303" t="s">
        <v>240</v>
      </c>
      <c r="Y6" s="303" t="s">
        <v>241</v>
      </c>
      <c r="Z6" s="303" t="s">
        <v>242</v>
      </c>
      <c r="AA6" s="303" t="s">
        <v>258</v>
      </c>
    </row>
    <row r="7" spans="1:27" ht="22.5" customHeight="1">
      <c r="A7" s="302"/>
      <c r="B7" s="302"/>
      <c r="C7" s="306"/>
      <c r="D7" s="306"/>
      <c r="E7" s="306"/>
      <c r="F7" s="306"/>
      <c r="G7" s="306"/>
      <c r="H7" s="306"/>
      <c r="I7" s="306"/>
      <c r="J7" s="306"/>
      <c r="K7" s="306"/>
      <c r="L7" s="306"/>
      <c r="M7" s="306"/>
      <c r="N7" s="306"/>
      <c r="O7" s="306"/>
      <c r="P7" s="306"/>
      <c r="Q7" s="306"/>
      <c r="R7" s="306"/>
      <c r="S7" s="306"/>
      <c r="T7" s="306"/>
      <c r="U7" s="306"/>
      <c r="V7" s="303"/>
      <c r="W7" s="303"/>
      <c r="X7" s="303"/>
      <c r="Y7" s="303"/>
      <c r="Z7" s="303"/>
      <c r="AA7" s="303"/>
    </row>
    <row r="8" spans="1:27">
      <c r="A8" s="309" t="s">
        <v>3</v>
      </c>
      <c r="B8" s="309"/>
      <c r="C8" s="166">
        <v>1</v>
      </c>
      <c r="D8" s="166">
        <v>2</v>
      </c>
      <c r="E8" s="166">
        <v>3</v>
      </c>
      <c r="F8" s="166">
        <v>4</v>
      </c>
      <c r="G8" s="166">
        <v>5</v>
      </c>
      <c r="H8" s="166">
        <v>6</v>
      </c>
      <c r="I8" s="166">
        <v>7</v>
      </c>
      <c r="J8" s="166">
        <v>8</v>
      </c>
      <c r="K8" s="166">
        <v>9</v>
      </c>
      <c r="L8" s="166">
        <v>10</v>
      </c>
      <c r="M8" s="166">
        <v>11</v>
      </c>
      <c r="N8" s="166">
        <v>12</v>
      </c>
      <c r="O8" s="166">
        <v>13</v>
      </c>
      <c r="P8" s="166">
        <v>14</v>
      </c>
      <c r="Q8" s="166">
        <v>15</v>
      </c>
      <c r="R8" s="166">
        <v>16</v>
      </c>
      <c r="S8" s="166">
        <v>17</v>
      </c>
      <c r="T8" s="166">
        <v>18</v>
      </c>
      <c r="U8" s="166">
        <v>19</v>
      </c>
      <c r="V8" s="167"/>
      <c r="W8" s="167"/>
      <c r="X8" s="167"/>
      <c r="Y8" s="161"/>
      <c r="Z8" s="161"/>
      <c r="AA8" s="161"/>
    </row>
    <row r="9" spans="1:27" s="161" customFormat="1" ht="26.25" customHeight="1">
      <c r="A9" s="168"/>
      <c r="B9" s="168" t="s">
        <v>6</v>
      </c>
      <c r="C9" s="169">
        <v>17</v>
      </c>
      <c r="D9" s="169">
        <v>17</v>
      </c>
      <c r="E9" s="169">
        <v>17</v>
      </c>
      <c r="F9" s="169">
        <v>0</v>
      </c>
      <c r="G9" s="169">
        <v>0</v>
      </c>
      <c r="H9" s="169">
        <v>0</v>
      </c>
      <c r="I9" s="169">
        <v>17</v>
      </c>
      <c r="J9" s="169">
        <v>17</v>
      </c>
      <c r="K9" s="169">
        <v>17</v>
      </c>
      <c r="L9" s="169">
        <v>17</v>
      </c>
      <c r="M9" s="169">
        <v>4</v>
      </c>
      <c r="N9" s="169">
        <v>4</v>
      </c>
      <c r="O9" s="169">
        <v>9</v>
      </c>
      <c r="P9" s="169">
        <v>17</v>
      </c>
      <c r="Q9" s="169">
        <v>17</v>
      </c>
      <c r="R9" s="169">
        <v>0</v>
      </c>
      <c r="S9" s="169">
        <v>17</v>
      </c>
      <c r="T9" s="169">
        <v>15</v>
      </c>
      <c r="U9" s="169">
        <v>2</v>
      </c>
      <c r="V9" s="169">
        <f>L9-E9-H9</f>
        <v>0</v>
      </c>
      <c r="W9" s="169">
        <f>L9-P9</f>
        <v>0</v>
      </c>
      <c r="X9" s="169">
        <f>L9-M9-N9-O9</f>
        <v>0</v>
      </c>
      <c r="Y9" s="170">
        <f>P9-Q9-R9</f>
        <v>0</v>
      </c>
      <c r="Z9" s="170">
        <f>Q9-S9</f>
        <v>0</v>
      </c>
      <c r="AA9" s="170">
        <f>S9-T9-U9</f>
        <v>0</v>
      </c>
    </row>
    <row r="10" spans="1:27" s="161" customFormat="1" ht="26.25" customHeight="1">
      <c r="A10" s="171" t="s">
        <v>0</v>
      </c>
      <c r="B10" s="168" t="s">
        <v>278</v>
      </c>
      <c r="C10" s="172">
        <v>13</v>
      </c>
      <c r="D10" s="172">
        <v>13</v>
      </c>
      <c r="E10" s="172">
        <v>13</v>
      </c>
      <c r="F10" s="172">
        <v>0</v>
      </c>
      <c r="G10" s="172">
        <v>0</v>
      </c>
      <c r="H10" s="172">
        <v>0</v>
      </c>
      <c r="I10" s="172">
        <v>13</v>
      </c>
      <c r="J10" s="172">
        <v>13</v>
      </c>
      <c r="K10" s="172">
        <v>13</v>
      </c>
      <c r="L10" s="169">
        <v>13</v>
      </c>
      <c r="M10" s="172">
        <v>4</v>
      </c>
      <c r="N10" s="172">
        <v>4</v>
      </c>
      <c r="O10" s="172">
        <v>5</v>
      </c>
      <c r="P10" s="169">
        <v>13</v>
      </c>
      <c r="Q10" s="172">
        <v>13</v>
      </c>
      <c r="R10" s="172">
        <v>0</v>
      </c>
      <c r="S10" s="169">
        <v>13</v>
      </c>
      <c r="T10" s="172">
        <v>11</v>
      </c>
      <c r="U10" s="172">
        <v>2</v>
      </c>
      <c r="V10" s="169">
        <f t="shared" ref="V10:V24" si="0">L10-E10-H10</f>
        <v>0</v>
      </c>
      <c r="W10" s="169">
        <f>L10-P10</f>
        <v>0</v>
      </c>
      <c r="X10" s="169">
        <f t="shared" ref="X10:X24" si="1">L10-M10-N10-O10</f>
        <v>0</v>
      </c>
      <c r="Y10" s="170">
        <f t="shared" ref="Y10:Y24" si="2">P10-Q10-R10</f>
        <v>0</v>
      </c>
      <c r="Z10" s="170">
        <f t="shared" ref="Z10:Z24" si="3">Q10-S10</f>
        <v>0</v>
      </c>
      <c r="AA10" s="170">
        <f t="shared" ref="AA10:AA24" si="4">S10-T10-U10</f>
        <v>0</v>
      </c>
    </row>
    <row r="11" spans="1:27" s="161" customFormat="1" ht="26.25" customHeight="1">
      <c r="A11" s="171" t="s">
        <v>1</v>
      </c>
      <c r="B11" s="168" t="s">
        <v>279</v>
      </c>
      <c r="C11" s="169">
        <v>4</v>
      </c>
      <c r="D11" s="169">
        <v>4</v>
      </c>
      <c r="E11" s="169">
        <v>4</v>
      </c>
      <c r="F11" s="169">
        <v>0</v>
      </c>
      <c r="G11" s="169">
        <v>0</v>
      </c>
      <c r="H11" s="169">
        <v>0</v>
      </c>
      <c r="I11" s="169">
        <v>4</v>
      </c>
      <c r="J11" s="169">
        <v>4</v>
      </c>
      <c r="K11" s="169">
        <v>4</v>
      </c>
      <c r="L11" s="169">
        <v>4</v>
      </c>
      <c r="M11" s="169">
        <v>0</v>
      </c>
      <c r="N11" s="169">
        <v>0</v>
      </c>
      <c r="O11" s="169">
        <v>4</v>
      </c>
      <c r="P11" s="169">
        <v>4</v>
      </c>
      <c r="Q11" s="169">
        <v>4</v>
      </c>
      <c r="R11" s="169">
        <v>0</v>
      </c>
      <c r="S11" s="169">
        <v>4</v>
      </c>
      <c r="T11" s="169">
        <v>4</v>
      </c>
      <c r="U11" s="169">
        <v>0</v>
      </c>
      <c r="V11" s="169">
        <f>L11-E11-H11</f>
        <v>0</v>
      </c>
      <c r="W11" s="169">
        <f t="shared" ref="W11:W24" si="5">L11-P11</f>
        <v>0</v>
      </c>
      <c r="X11" s="169">
        <f t="shared" si="1"/>
        <v>0</v>
      </c>
      <c r="Y11" s="170">
        <f t="shared" si="2"/>
        <v>0</v>
      </c>
      <c r="Z11" s="170">
        <f t="shared" si="3"/>
        <v>0</v>
      </c>
      <c r="AA11" s="170">
        <f t="shared" si="4"/>
        <v>0</v>
      </c>
    </row>
    <row r="12" spans="1:27" s="161" customFormat="1" ht="26.25" customHeight="1">
      <c r="A12" s="166">
        <v>1</v>
      </c>
      <c r="B12" s="173" t="s">
        <v>263</v>
      </c>
      <c r="C12" s="172">
        <v>3</v>
      </c>
      <c r="D12" s="172">
        <v>3</v>
      </c>
      <c r="E12" s="172">
        <v>3</v>
      </c>
      <c r="F12" s="172"/>
      <c r="G12" s="172"/>
      <c r="H12" s="172"/>
      <c r="I12" s="172">
        <v>3</v>
      </c>
      <c r="J12" s="172">
        <v>3</v>
      </c>
      <c r="K12" s="172">
        <v>3</v>
      </c>
      <c r="L12" s="169">
        <v>3</v>
      </c>
      <c r="M12" s="172"/>
      <c r="N12" s="172"/>
      <c r="O12" s="172">
        <v>3</v>
      </c>
      <c r="P12" s="169">
        <v>3</v>
      </c>
      <c r="Q12" s="172">
        <v>3</v>
      </c>
      <c r="R12" s="172"/>
      <c r="S12" s="169">
        <v>3</v>
      </c>
      <c r="T12" s="172">
        <v>3</v>
      </c>
      <c r="U12" s="172"/>
      <c r="V12" s="169">
        <f t="shared" si="0"/>
        <v>0</v>
      </c>
      <c r="W12" s="169">
        <f t="shared" si="5"/>
        <v>0</v>
      </c>
      <c r="X12" s="169">
        <f t="shared" si="1"/>
        <v>0</v>
      </c>
      <c r="Y12" s="170">
        <f t="shared" si="2"/>
        <v>0</v>
      </c>
      <c r="Z12" s="170">
        <f t="shared" si="3"/>
        <v>0</v>
      </c>
      <c r="AA12" s="170">
        <f t="shared" si="4"/>
        <v>0</v>
      </c>
    </row>
    <row r="13" spans="1:27" s="161" customFormat="1" ht="26.25" customHeight="1">
      <c r="A13" s="166">
        <v>2</v>
      </c>
      <c r="B13" s="173" t="s">
        <v>264</v>
      </c>
      <c r="C13" s="172"/>
      <c r="D13" s="172"/>
      <c r="E13" s="172"/>
      <c r="F13" s="172"/>
      <c r="G13" s="172"/>
      <c r="H13" s="172"/>
      <c r="I13" s="172"/>
      <c r="J13" s="172"/>
      <c r="K13" s="172"/>
      <c r="L13" s="169"/>
      <c r="M13" s="172"/>
      <c r="N13" s="172"/>
      <c r="O13" s="172"/>
      <c r="P13" s="169"/>
      <c r="Q13" s="172"/>
      <c r="R13" s="172"/>
      <c r="S13" s="169"/>
      <c r="T13" s="172"/>
      <c r="U13" s="172"/>
      <c r="V13" s="169">
        <f t="shared" si="0"/>
        <v>0</v>
      </c>
      <c r="W13" s="169">
        <f t="shared" si="5"/>
        <v>0</v>
      </c>
      <c r="X13" s="169">
        <f t="shared" si="1"/>
        <v>0</v>
      </c>
      <c r="Y13" s="170">
        <f t="shared" si="2"/>
        <v>0</v>
      </c>
      <c r="Z13" s="170">
        <f t="shared" si="3"/>
        <v>0</v>
      </c>
      <c r="AA13" s="170">
        <f t="shared" si="4"/>
        <v>0</v>
      </c>
    </row>
    <row r="14" spans="1:27" s="161" customFormat="1" ht="26.25" customHeight="1">
      <c r="A14" s="166">
        <v>3</v>
      </c>
      <c r="B14" s="173" t="s">
        <v>265</v>
      </c>
      <c r="C14" s="172"/>
      <c r="D14" s="172"/>
      <c r="E14" s="172"/>
      <c r="F14" s="172"/>
      <c r="G14" s="172"/>
      <c r="H14" s="172"/>
      <c r="I14" s="172"/>
      <c r="J14" s="172"/>
      <c r="K14" s="172"/>
      <c r="L14" s="169"/>
      <c r="M14" s="172"/>
      <c r="N14" s="172"/>
      <c r="O14" s="172"/>
      <c r="P14" s="169"/>
      <c r="Q14" s="172"/>
      <c r="R14" s="172"/>
      <c r="S14" s="169"/>
      <c r="T14" s="172"/>
      <c r="U14" s="172"/>
      <c r="V14" s="169">
        <f t="shared" si="0"/>
        <v>0</v>
      </c>
      <c r="W14" s="169">
        <f t="shared" si="5"/>
        <v>0</v>
      </c>
      <c r="X14" s="169">
        <f t="shared" si="1"/>
        <v>0</v>
      </c>
      <c r="Y14" s="170">
        <f t="shared" si="2"/>
        <v>0</v>
      </c>
      <c r="Z14" s="170">
        <f t="shared" si="3"/>
        <v>0</v>
      </c>
      <c r="AA14" s="170">
        <f t="shared" si="4"/>
        <v>0</v>
      </c>
    </row>
    <row r="15" spans="1:27" s="161" customFormat="1" ht="26.25" customHeight="1">
      <c r="A15" s="166">
        <v>4</v>
      </c>
      <c r="B15" s="173" t="s">
        <v>266</v>
      </c>
      <c r="C15" s="172"/>
      <c r="D15" s="172"/>
      <c r="E15" s="172"/>
      <c r="F15" s="172"/>
      <c r="G15" s="172"/>
      <c r="H15" s="172"/>
      <c r="I15" s="172"/>
      <c r="J15" s="172"/>
      <c r="K15" s="172"/>
      <c r="L15" s="169"/>
      <c r="M15" s="172"/>
      <c r="N15" s="172"/>
      <c r="O15" s="172"/>
      <c r="P15" s="169"/>
      <c r="Q15" s="172"/>
      <c r="R15" s="172"/>
      <c r="S15" s="169"/>
      <c r="T15" s="172"/>
      <c r="U15" s="172"/>
      <c r="V15" s="169">
        <f t="shared" si="0"/>
        <v>0</v>
      </c>
      <c r="W15" s="169">
        <f t="shared" si="5"/>
        <v>0</v>
      </c>
      <c r="X15" s="169">
        <f t="shared" si="1"/>
        <v>0</v>
      </c>
      <c r="Y15" s="170">
        <f t="shared" si="2"/>
        <v>0</v>
      </c>
      <c r="Z15" s="170">
        <f t="shared" si="3"/>
        <v>0</v>
      </c>
      <c r="AA15" s="170">
        <f t="shared" si="4"/>
        <v>0</v>
      </c>
    </row>
    <row r="16" spans="1:27" s="161" customFormat="1" ht="26.25" customHeight="1">
      <c r="A16" s="166">
        <v>5</v>
      </c>
      <c r="B16" s="173" t="s">
        <v>267</v>
      </c>
      <c r="C16" s="172"/>
      <c r="D16" s="172"/>
      <c r="E16" s="172"/>
      <c r="F16" s="172"/>
      <c r="G16" s="172"/>
      <c r="H16" s="172"/>
      <c r="I16" s="172"/>
      <c r="J16" s="172"/>
      <c r="K16" s="172"/>
      <c r="L16" s="169"/>
      <c r="M16" s="172"/>
      <c r="N16" s="172"/>
      <c r="O16" s="172"/>
      <c r="P16" s="169"/>
      <c r="Q16" s="172"/>
      <c r="R16" s="172"/>
      <c r="S16" s="169"/>
      <c r="T16" s="172"/>
      <c r="U16" s="172"/>
      <c r="V16" s="169">
        <f t="shared" si="0"/>
        <v>0</v>
      </c>
      <c r="W16" s="169">
        <f t="shared" si="5"/>
        <v>0</v>
      </c>
      <c r="X16" s="169">
        <f t="shared" si="1"/>
        <v>0</v>
      </c>
      <c r="Y16" s="170">
        <f t="shared" si="2"/>
        <v>0</v>
      </c>
      <c r="Z16" s="170">
        <f t="shared" si="3"/>
        <v>0</v>
      </c>
      <c r="AA16" s="170">
        <f t="shared" si="4"/>
        <v>0</v>
      </c>
    </row>
    <row r="17" spans="1:27" s="161" customFormat="1" ht="26.25" customHeight="1">
      <c r="A17" s="166">
        <v>6</v>
      </c>
      <c r="B17" s="174" t="s">
        <v>268</v>
      </c>
      <c r="C17" s="172"/>
      <c r="D17" s="172"/>
      <c r="E17" s="172"/>
      <c r="F17" s="172"/>
      <c r="G17" s="172"/>
      <c r="H17" s="172"/>
      <c r="I17" s="172"/>
      <c r="J17" s="172"/>
      <c r="K17" s="172"/>
      <c r="L17" s="169"/>
      <c r="M17" s="172"/>
      <c r="N17" s="172"/>
      <c r="O17" s="172"/>
      <c r="P17" s="169"/>
      <c r="Q17" s="172"/>
      <c r="R17" s="172"/>
      <c r="S17" s="169"/>
      <c r="T17" s="172"/>
      <c r="U17" s="172"/>
      <c r="V17" s="169">
        <f t="shared" si="0"/>
        <v>0</v>
      </c>
      <c r="W17" s="169">
        <f t="shared" si="5"/>
        <v>0</v>
      </c>
      <c r="X17" s="169">
        <f t="shared" si="1"/>
        <v>0</v>
      </c>
      <c r="Y17" s="170">
        <f t="shared" si="2"/>
        <v>0</v>
      </c>
      <c r="Z17" s="170">
        <f t="shared" si="3"/>
        <v>0</v>
      </c>
      <c r="AA17" s="170">
        <f t="shared" si="4"/>
        <v>0</v>
      </c>
    </row>
    <row r="18" spans="1:27" s="161" customFormat="1" ht="26.25" customHeight="1">
      <c r="A18" s="166">
        <v>7</v>
      </c>
      <c r="B18" s="173" t="s">
        <v>269</v>
      </c>
      <c r="C18" s="172"/>
      <c r="D18" s="172"/>
      <c r="E18" s="172"/>
      <c r="F18" s="172"/>
      <c r="G18" s="172"/>
      <c r="H18" s="172"/>
      <c r="I18" s="172"/>
      <c r="J18" s="172"/>
      <c r="K18" s="172"/>
      <c r="L18" s="169"/>
      <c r="M18" s="172"/>
      <c r="N18" s="172"/>
      <c r="O18" s="172"/>
      <c r="P18" s="169"/>
      <c r="Q18" s="172"/>
      <c r="R18" s="172"/>
      <c r="S18" s="169"/>
      <c r="T18" s="172"/>
      <c r="U18" s="172"/>
      <c r="V18" s="169">
        <f t="shared" si="0"/>
        <v>0</v>
      </c>
      <c r="W18" s="169">
        <f t="shared" si="5"/>
        <v>0</v>
      </c>
      <c r="X18" s="169">
        <f t="shared" si="1"/>
        <v>0</v>
      </c>
      <c r="Y18" s="170">
        <f t="shared" si="2"/>
        <v>0</v>
      </c>
      <c r="Z18" s="170">
        <f t="shared" si="3"/>
        <v>0</v>
      </c>
      <c r="AA18" s="170">
        <f t="shared" si="4"/>
        <v>0</v>
      </c>
    </row>
    <row r="19" spans="1:27" s="161" customFormat="1" ht="26.25" customHeight="1">
      <c r="A19" s="166">
        <v>8</v>
      </c>
      <c r="B19" s="173" t="s">
        <v>270</v>
      </c>
      <c r="C19" s="172">
        <v>1</v>
      </c>
      <c r="D19" s="172">
        <v>1</v>
      </c>
      <c r="E19" s="172">
        <v>1</v>
      </c>
      <c r="F19" s="172">
        <v>0</v>
      </c>
      <c r="G19" s="172">
        <v>0</v>
      </c>
      <c r="H19" s="172">
        <v>0</v>
      </c>
      <c r="I19" s="172">
        <v>1</v>
      </c>
      <c r="J19" s="172">
        <v>1</v>
      </c>
      <c r="K19" s="172">
        <v>1</v>
      </c>
      <c r="L19" s="169">
        <v>1</v>
      </c>
      <c r="M19" s="172"/>
      <c r="N19" s="172"/>
      <c r="O19" s="172">
        <v>1</v>
      </c>
      <c r="P19" s="169">
        <v>1</v>
      </c>
      <c r="Q19" s="172">
        <v>1</v>
      </c>
      <c r="R19" s="172"/>
      <c r="S19" s="169">
        <v>1</v>
      </c>
      <c r="T19" s="172">
        <v>1</v>
      </c>
      <c r="U19" s="172"/>
      <c r="V19" s="169">
        <f t="shared" si="0"/>
        <v>0</v>
      </c>
      <c r="W19" s="169">
        <f t="shared" si="5"/>
        <v>0</v>
      </c>
      <c r="X19" s="169">
        <f t="shared" si="1"/>
        <v>0</v>
      </c>
      <c r="Y19" s="170">
        <f t="shared" si="2"/>
        <v>0</v>
      </c>
      <c r="Z19" s="170">
        <f t="shared" si="3"/>
        <v>0</v>
      </c>
      <c r="AA19" s="170">
        <f t="shared" si="4"/>
        <v>0</v>
      </c>
    </row>
    <row r="20" spans="1:27" s="161" customFormat="1" ht="26.25" customHeight="1">
      <c r="A20" s="166">
        <v>9</v>
      </c>
      <c r="B20" s="173" t="s">
        <v>271</v>
      </c>
      <c r="C20" s="172"/>
      <c r="D20" s="172"/>
      <c r="E20" s="172"/>
      <c r="F20" s="172"/>
      <c r="G20" s="172"/>
      <c r="H20" s="172"/>
      <c r="I20" s="172"/>
      <c r="J20" s="172"/>
      <c r="K20" s="172"/>
      <c r="L20" s="169"/>
      <c r="M20" s="172"/>
      <c r="N20" s="172"/>
      <c r="O20" s="172"/>
      <c r="P20" s="169"/>
      <c r="Q20" s="172"/>
      <c r="R20" s="172"/>
      <c r="S20" s="169"/>
      <c r="T20" s="172"/>
      <c r="U20" s="172"/>
      <c r="V20" s="169">
        <f t="shared" si="0"/>
        <v>0</v>
      </c>
      <c r="W20" s="169">
        <f t="shared" si="5"/>
        <v>0</v>
      </c>
      <c r="X20" s="169">
        <f t="shared" si="1"/>
        <v>0</v>
      </c>
      <c r="Y20" s="170">
        <f t="shared" si="2"/>
        <v>0</v>
      </c>
      <c r="Z20" s="170">
        <f t="shared" si="3"/>
        <v>0</v>
      </c>
      <c r="AA20" s="170">
        <f t="shared" si="4"/>
        <v>0</v>
      </c>
    </row>
    <row r="21" spans="1:27" s="161" customFormat="1" ht="26.25" customHeight="1">
      <c r="A21" s="166">
        <v>10</v>
      </c>
      <c r="B21" s="173" t="s">
        <v>272</v>
      </c>
      <c r="C21" s="172"/>
      <c r="D21" s="172"/>
      <c r="E21" s="172"/>
      <c r="F21" s="172"/>
      <c r="G21" s="172"/>
      <c r="H21" s="172"/>
      <c r="I21" s="172"/>
      <c r="J21" s="172"/>
      <c r="K21" s="172"/>
      <c r="L21" s="169"/>
      <c r="M21" s="172"/>
      <c r="N21" s="172"/>
      <c r="O21" s="172"/>
      <c r="P21" s="169"/>
      <c r="Q21" s="172"/>
      <c r="R21" s="172"/>
      <c r="S21" s="169"/>
      <c r="T21" s="172"/>
      <c r="U21" s="172"/>
      <c r="V21" s="169">
        <f t="shared" si="0"/>
        <v>0</v>
      </c>
      <c r="W21" s="169">
        <f t="shared" si="5"/>
        <v>0</v>
      </c>
      <c r="X21" s="169">
        <f t="shared" si="1"/>
        <v>0</v>
      </c>
      <c r="Y21" s="170">
        <f t="shared" si="2"/>
        <v>0</v>
      </c>
      <c r="Z21" s="170">
        <f t="shared" si="3"/>
        <v>0</v>
      </c>
      <c r="AA21" s="170">
        <f t="shared" si="4"/>
        <v>0</v>
      </c>
    </row>
    <row r="22" spans="1:27" s="161" customFormat="1" ht="26.25" customHeight="1">
      <c r="A22" s="166">
        <v>11</v>
      </c>
      <c r="B22" s="173" t="s">
        <v>273</v>
      </c>
      <c r="C22" s="172"/>
      <c r="D22" s="172"/>
      <c r="E22" s="172"/>
      <c r="F22" s="172"/>
      <c r="G22" s="172"/>
      <c r="H22" s="172"/>
      <c r="I22" s="172"/>
      <c r="J22" s="172"/>
      <c r="K22" s="172"/>
      <c r="L22" s="169"/>
      <c r="M22" s="172"/>
      <c r="N22" s="172"/>
      <c r="O22" s="172"/>
      <c r="P22" s="169"/>
      <c r="Q22" s="172"/>
      <c r="R22" s="172"/>
      <c r="S22" s="169"/>
      <c r="T22" s="172"/>
      <c r="U22" s="172"/>
      <c r="V22" s="169">
        <f t="shared" si="0"/>
        <v>0</v>
      </c>
      <c r="W22" s="169">
        <f t="shared" si="5"/>
        <v>0</v>
      </c>
      <c r="X22" s="169">
        <f t="shared" si="1"/>
        <v>0</v>
      </c>
      <c r="Y22" s="170">
        <f t="shared" si="2"/>
        <v>0</v>
      </c>
      <c r="Z22" s="170">
        <f t="shared" si="3"/>
        <v>0</v>
      </c>
      <c r="AA22" s="170">
        <f t="shared" si="4"/>
        <v>0</v>
      </c>
    </row>
    <row r="23" spans="1:27" s="161" customFormat="1" ht="26.25" customHeight="1">
      <c r="A23" s="166">
        <v>12</v>
      </c>
      <c r="B23" s="173" t="s">
        <v>274</v>
      </c>
      <c r="C23" s="172"/>
      <c r="D23" s="172"/>
      <c r="E23" s="172"/>
      <c r="F23" s="172"/>
      <c r="G23" s="172"/>
      <c r="H23" s="172"/>
      <c r="I23" s="172"/>
      <c r="J23" s="172"/>
      <c r="K23" s="172"/>
      <c r="L23" s="169"/>
      <c r="M23" s="172"/>
      <c r="N23" s="172"/>
      <c r="O23" s="172"/>
      <c r="P23" s="169"/>
      <c r="Q23" s="172"/>
      <c r="R23" s="172"/>
      <c r="S23" s="169"/>
      <c r="T23" s="172"/>
      <c r="U23" s="172"/>
      <c r="V23" s="169">
        <f t="shared" si="0"/>
        <v>0</v>
      </c>
      <c r="W23" s="169">
        <f t="shared" si="5"/>
        <v>0</v>
      </c>
      <c r="X23" s="169">
        <f t="shared" si="1"/>
        <v>0</v>
      </c>
      <c r="Y23" s="170">
        <f t="shared" si="2"/>
        <v>0</v>
      </c>
      <c r="Z23" s="170">
        <f t="shared" si="3"/>
        <v>0</v>
      </c>
      <c r="AA23" s="170">
        <f t="shared" si="4"/>
        <v>0</v>
      </c>
    </row>
    <row r="24" spans="1:27" s="161" customFormat="1" ht="26.25" customHeight="1">
      <c r="A24" s="166">
        <v>13</v>
      </c>
      <c r="B24" s="173" t="s">
        <v>275</v>
      </c>
      <c r="C24" s="172"/>
      <c r="D24" s="172"/>
      <c r="E24" s="172"/>
      <c r="F24" s="172"/>
      <c r="G24" s="172"/>
      <c r="H24" s="172"/>
      <c r="I24" s="172"/>
      <c r="J24" s="172"/>
      <c r="K24" s="172"/>
      <c r="L24" s="169"/>
      <c r="M24" s="172"/>
      <c r="N24" s="172"/>
      <c r="O24" s="172"/>
      <c r="P24" s="169"/>
      <c r="Q24" s="172"/>
      <c r="R24" s="172"/>
      <c r="S24" s="169"/>
      <c r="T24" s="172"/>
      <c r="U24" s="172"/>
      <c r="V24" s="169">
        <f t="shared" si="0"/>
        <v>0</v>
      </c>
      <c r="W24" s="169">
        <f t="shared" si="5"/>
        <v>0</v>
      </c>
      <c r="X24" s="169">
        <f t="shared" si="1"/>
        <v>0</v>
      </c>
      <c r="Y24" s="170">
        <f t="shared" si="2"/>
        <v>0</v>
      </c>
      <c r="Z24" s="170">
        <f t="shared" si="3"/>
        <v>0</v>
      </c>
      <c r="AA24" s="170">
        <f t="shared" si="4"/>
        <v>0</v>
      </c>
    </row>
    <row r="25" spans="1:27" ht="27.75" customHeight="1">
      <c r="A25" s="175"/>
      <c r="B25" s="310"/>
      <c r="C25" s="310"/>
      <c r="D25" s="310"/>
      <c r="E25" s="310"/>
      <c r="F25" s="310"/>
      <c r="G25" s="310"/>
      <c r="H25" s="176"/>
      <c r="I25" s="176"/>
      <c r="J25" s="176"/>
      <c r="K25" s="177"/>
      <c r="L25" s="178"/>
      <c r="M25" s="178"/>
      <c r="N25" s="177"/>
      <c r="O25" s="311" t="s">
        <v>287</v>
      </c>
      <c r="P25" s="311"/>
      <c r="Q25" s="311"/>
      <c r="R25" s="311"/>
      <c r="S25" s="311"/>
      <c r="T25" s="311"/>
      <c r="U25" s="179"/>
      <c r="V25" s="179"/>
      <c r="W25" s="179"/>
      <c r="X25" s="179"/>
      <c r="Y25" s="161"/>
      <c r="Z25" s="161"/>
      <c r="AA25" s="161"/>
    </row>
    <row r="26" spans="1:27" ht="17.45" customHeight="1">
      <c r="A26" s="180"/>
      <c r="B26" s="312" t="s">
        <v>92</v>
      </c>
      <c r="C26" s="312"/>
      <c r="D26" s="312"/>
      <c r="E26" s="312"/>
      <c r="F26" s="312"/>
      <c r="G26" s="312"/>
      <c r="H26" s="181"/>
      <c r="I26" s="181"/>
      <c r="J26" s="181"/>
      <c r="K26" s="179"/>
      <c r="L26" s="179"/>
      <c r="M26" s="179"/>
      <c r="N26" s="179"/>
      <c r="O26" s="313" t="s">
        <v>276</v>
      </c>
      <c r="P26" s="313"/>
      <c r="Q26" s="313"/>
      <c r="R26" s="313"/>
      <c r="S26" s="313"/>
      <c r="T26" s="313"/>
      <c r="U26" s="179"/>
      <c r="V26" s="179"/>
      <c r="W26" s="179"/>
      <c r="X26" s="179"/>
      <c r="Y26" s="161"/>
      <c r="Z26" s="161"/>
      <c r="AA26" s="161"/>
    </row>
    <row r="27" spans="1:27" ht="17.45" customHeight="1">
      <c r="A27" s="182"/>
      <c r="B27" s="183"/>
      <c r="C27" s="183"/>
      <c r="D27" s="184"/>
      <c r="E27" s="184"/>
      <c r="F27" s="184"/>
      <c r="G27" s="183"/>
      <c r="H27" s="183"/>
      <c r="I27" s="183"/>
      <c r="J27" s="183"/>
      <c r="K27" s="184"/>
      <c r="L27" s="184"/>
      <c r="M27" s="184"/>
      <c r="N27" s="184"/>
      <c r="O27" s="184"/>
      <c r="P27" s="185"/>
      <c r="Q27" s="185"/>
      <c r="R27" s="185"/>
      <c r="S27" s="184"/>
      <c r="T27" s="184"/>
      <c r="U27" s="184"/>
      <c r="V27" s="184"/>
      <c r="W27" s="184"/>
      <c r="X27" s="184"/>
    </row>
    <row r="28" spans="1:27" ht="39" customHeight="1">
      <c r="A28" s="182"/>
      <c r="B28" s="183"/>
      <c r="C28" s="183"/>
      <c r="D28" s="184"/>
      <c r="E28" s="184"/>
      <c r="F28" s="184"/>
      <c r="G28" s="183"/>
      <c r="H28" s="183"/>
      <c r="I28" s="183"/>
      <c r="J28" s="183"/>
      <c r="K28" s="184"/>
      <c r="L28" s="184"/>
      <c r="M28" s="184"/>
      <c r="N28" s="184"/>
      <c r="O28" s="184"/>
      <c r="P28" s="162"/>
      <c r="Q28" s="162"/>
      <c r="R28" s="162"/>
      <c r="S28" s="162"/>
      <c r="T28" s="162"/>
      <c r="U28" s="162"/>
      <c r="V28" s="162"/>
      <c r="W28" s="162"/>
      <c r="X28" s="162"/>
    </row>
    <row r="29" spans="1:27" ht="17.25" hidden="1" customHeight="1">
      <c r="A29" s="182"/>
      <c r="B29" s="183"/>
      <c r="C29" s="183"/>
      <c r="D29" s="184"/>
      <c r="E29" s="184"/>
      <c r="F29" s="184"/>
      <c r="G29" s="183"/>
      <c r="H29" s="183"/>
      <c r="I29" s="183"/>
      <c r="J29" s="183"/>
      <c r="K29" s="184"/>
      <c r="L29" s="184"/>
      <c r="M29" s="184"/>
      <c r="N29" s="184"/>
      <c r="O29" s="184"/>
      <c r="P29" s="162"/>
      <c r="Q29" s="162"/>
      <c r="R29" s="162"/>
      <c r="S29" s="162"/>
      <c r="T29" s="162"/>
      <c r="U29" s="162"/>
      <c r="V29" s="162"/>
      <c r="W29" s="162"/>
      <c r="X29" s="162"/>
    </row>
    <row r="30" spans="1:27" ht="41.45" customHeight="1">
      <c r="A30" s="182"/>
      <c r="B30" s="314" t="s">
        <v>260</v>
      </c>
      <c r="C30" s="314"/>
      <c r="D30" s="314"/>
      <c r="E30" s="314"/>
      <c r="F30" s="314"/>
      <c r="G30" s="314"/>
      <c r="H30" s="185"/>
      <c r="I30" s="185"/>
      <c r="J30" s="185"/>
      <c r="K30" s="184"/>
      <c r="L30" s="184"/>
      <c r="M30" s="184"/>
      <c r="N30" s="184"/>
      <c r="O30" s="314" t="s">
        <v>277</v>
      </c>
      <c r="P30" s="314"/>
      <c r="Q30" s="314"/>
      <c r="R30" s="314"/>
      <c r="S30" s="314"/>
      <c r="T30" s="314"/>
      <c r="U30" s="184"/>
      <c r="V30" s="184"/>
      <c r="W30" s="184"/>
      <c r="X30" s="184"/>
    </row>
    <row r="31" spans="1:27" ht="17.45" customHeight="1">
      <c r="C31" s="162"/>
      <c r="D31" s="162"/>
      <c r="E31" s="162"/>
      <c r="F31" s="162"/>
      <c r="G31" s="162"/>
      <c r="H31" s="162"/>
      <c r="I31" s="162"/>
      <c r="J31" s="162"/>
      <c r="K31" s="162"/>
      <c r="L31" s="162"/>
      <c r="M31" s="162"/>
      <c r="N31" s="162"/>
      <c r="O31" s="162"/>
      <c r="P31" s="183"/>
      <c r="Q31" s="183"/>
      <c r="R31" s="183"/>
      <c r="S31" s="184"/>
      <c r="T31" s="184"/>
      <c r="U31" s="184"/>
      <c r="V31" s="184"/>
      <c r="W31" s="184"/>
      <c r="X31" s="184"/>
    </row>
    <row r="32" spans="1:27" ht="16.5">
      <c r="C32" s="162"/>
      <c r="D32" s="162"/>
      <c r="E32" s="162"/>
      <c r="F32" s="162"/>
      <c r="G32" s="162"/>
      <c r="H32" s="162"/>
      <c r="I32" s="162"/>
      <c r="J32" s="162"/>
      <c r="K32" s="162"/>
      <c r="L32" s="162"/>
      <c r="M32" s="162"/>
      <c r="N32" s="162"/>
      <c r="O32" s="162"/>
      <c r="P32" s="185"/>
      <c r="Q32" s="185"/>
      <c r="R32" s="185"/>
      <c r="S32" s="184"/>
      <c r="T32" s="184"/>
      <c r="U32" s="184"/>
      <c r="V32" s="184"/>
      <c r="W32" s="184"/>
      <c r="X32" s="184"/>
    </row>
    <row r="35" ht="15.75" customHeight="1"/>
    <row r="36" ht="15.75" customHeight="1"/>
  </sheetData>
  <sheetProtection formatCells="0" formatColumns="0" formatRows="0" insertRows="0" deleteRows="0"/>
  <mergeCells count="48">
    <mergeCell ref="B25:G25"/>
    <mergeCell ref="O25:T25"/>
    <mergeCell ref="B26:G26"/>
    <mergeCell ref="O26:T26"/>
    <mergeCell ref="B30:G30"/>
    <mergeCell ref="O30:T30"/>
    <mergeCell ref="W6:W7"/>
    <mergeCell ref="X6:X7"/>
    <mergeCell ref="Y6:Y7"/>
    <mergeCell ref="Z6:Z7"/>
    <mergeCell ref="AA6:AA7"/>
    <mergeCell ref="A8:B8"/>
    <mergeCell ref="Q6:Q7"/>
    <mergeCell ref="R6:R7"/>
    <mergeCell ref="S6:S7"/>
    <mergeCell ref="T6:T7"/>
    <mergeCell ref="U6:U7"/>
    <mergeCell ref="V6:V7"/>
    <mergeCell ref="V5:AA5"/>
    <mergeCell ref="C6:C7"/>
    <mergeCell ref="D6:D7"/>
    <mergeCell ref="E6:E7"/>
    <mergeCell ref="F6:F7"/>
    <mergeCell ref="G6:G7"/>
    <mergeCell ref="H6:H7"/>
    <mergeCell ref="I6:I7"/>
    <mergeCell ref="J6:J7"/>
    <mergeCell ref="K6:K7"/>
    <mergeCell ref="S3:U5"/>
    <mergeCell ref="L4:O4"/>
    <mergeCell ref="P4:R4"/>
    <mergeCell ref="L5:L7"/>
    <mergeCell ref="A1:D1"/>
    <mergeCell ref="E1:P1"/>
    <mergeCell ref="Q1:U1"/>
    <mergeCell ref="Q2:U2"/>
    <mergeCell ref="A3:A7"/>
    <mergeCell ref="B3:B7"/>
    <mergeCell ref="C3:E5"/>
    <mergeCell ref="F3:H5"/>
    <mergeCell ref="I3:K5"/>
    <mergeCell ref="L3:R3"/>
    <mergeCell ref="M5:O5"/>
    <mergeCell ref="P5:P7"/>
    <mergeCell ref="Q5:R5"/>
    <mergeCell ref="M6:M7"/>
    <mergeCell ref="N6:N7"/>
    <mergeCell ref="O6:O7"/>
  </mergeCells>
  <pageMargins left="0.31496062992125984" right="0.31496062992125984" top="0.39370078740157483" bottom="0.35433070866141736" header="0.31496062992125984" footer="0.31496062992125984"/>
  <pageSetup paperSize="9" scale="94"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15"/>
  <sheetViews>
    <sheetView view="pageBreakPreview" zoomScale="90" zoomScaleSheetLayoutView="90" workbookViewId="0">
      <selection activeCell="T11" sqref="T11"/>
    </sheetView>
  </sheetViews>
  <sheetFormatPr defaultRowHeight="15.75"/>
  <cols>
    <col min="1" max="1" width="4.75" style="64" customWidth="1"/>
    <col min="2" max="2" width="16.375" style="64" customWidth="1"/>
    <col min="3" max="3" width="8.375" style="64" customWidth="1"/>
    <col min="4" max="8" width="7.25" style="64" customWidth="1"/>
    <col min="9" max="9" width="8.75" style="64" customWidth="1"/>
    <col min="10" max="10" width="7.25" style="64" customWidth="1"/>
    <col min="11" max="11" width="9.375" style="64" customWidth="1"/>
    <col min="12" max="18" width="10.25" style="64" customWidth="1"/>
    <col min="19" max="19" width="9" style="64"/>
    <col min="20" max="20" width="9" style="66"/>
    <col min="21" max="16384" width="9" style="64"/>
  </cols>
  <sheetData>
    <row r="1" spans="1:20" s="62" customFormat="1" ht="21.75" customHeight="1">
      <c r="A1" s="315" t="s">
        <v>181</v>
      </c>
      <c r="B1" s="315"/>
      <c r="C1" s="315"/>
      <c r="D1" s="315"/>
      <c r="E1" s="315"/>
      <c r="F1" s="315"/>
      <c r="G1" s="315"/>
      <c r="H1" s="315"/>
      <c r="I1" s="315"/>
      <c r="J1" s="315"/>
      <c r="K1" s="315"/>
      <c r="L1" s="315"/>
      <c r="M1" s="315"/>
      <c r="N1" s="315"/>
      <c r="O1" s="315"/>
      <c r="P1" s="315"/>
      <c r="Q1" s="315"/>
      <c r="R1" s="315"/>
      <c r="T1" s="63"/>
    </row>
    <row r="2" spans="1:20" s="62" customFormat="1" ht="21.75" customHeight="1">
      <c r="A2" s="316" t="s">
        <v>280</v>
      </c>
      <c r="B2" s="316"/>
      <c r="C2" s="316"/>
      <c r="D2" s="316"/>
      <c r="E2" s="316"/>
      <c r="F2" s="316"/>
      <c r="G2" s="316"/>
      <c r="H2" s="316"/>
      <c r="I2" s="316"/>
      <c r="J2" s="316"/>
      <c r="K2" s="316"/>
      <c r="L2" s="316"/>
      <c r="M2" s="316"/>
      <c r="N2" s="316"/>
      <c r="O2" s="316"/>
      <c r="P2" s="316"/>
      <c r="Q2" s="316"/>
      <c r="R2" s="316"/>
      <c r="T2" s="63"/>
    </row>
    <row r="3" spans="1:20">
      <c r="C3" s="322"/>
      <c r="D3" s="322"/>
      <c r="E3" s="322"/>
      <c r="F3" s="322"/>
      <c r="G3" s="322"/>
      <c r="H3" s="322"/>
      <c r="I3" s="322"/>
      <c r="J3" s="322"/>
      <c r="K3" s="65"/>
      <c r="O3" s="317" t="s">
        <v>188</v>
      </c>
      <c r="P3" s="317"/>
      <c r="Q3" s="317"/>
      <c r="R3" s="317"/>
    </row>
    <row r="4" spans="1:20" ht="15.75" customHeight="1">
      <c r="A4" s="267" t="s">
        <v>182</v>
      </c>
      <c r="B4" s="257" t="s">
        <v>183</v>
      </c>
      <c r="C4" s="257" t="s">
        <v>57</v>
      </c>
      <c r="D4" s="318" t="s">
        <v>187</v>
      </c>
      <c r="E4" s="318"/>
      <c r="F4" s="318"/>
      <c r="G4" s="318"/>
      <c r="H4" s="318"/>
      <c r="I4" s="318"/>
      <c r="J4" s="318"/>
      <c r="K4" s="257" t="s">
        <v>58</v>
      </c>
      <c r="L4" s="319" t="s">
        <v>187</v>
      </c>
      <c r="M4" s="320"/>
      <c r="N4" s="320"/>
      <c r="O4" s="320"/>
      <c r="P4" s="320"/>
      <c r="Q4" s="320"/>
      <c r="R4" s="321"/>
    </row>
    <row r="5" spans="1:20" ht="63.75">
      <c r="A5" s="273"/>
      <c r="B5" s="257"/>
      <c r="C5" s="257"/>
      <c r="D5" s="67" t="s">
        <v>25</v>
      </c>
      <c r="E5" s="68" t="s">
        <v>27</v>
      </c>
      <c r="F5" s="67" t="s">
        <v>24</v>
      </c>
      <c r="G5" s="67" t="s">
        <v>26</v>
      </c>
      <c r="H5" s="68" t="s">
        <v>23</v>
      </c>
      <c r="I5" s="67" t="s">
        <v>147</v>
      </c>
      <c r="J5" s="67" t="s">
        <v>144</v>
      </c>
      <c r="K5" s="257"/>
      <c r="L5" s="67" t="s">
        <v>25</v>
      </c>
      <c r="M5" s="68" t="s">
        <v>27</v>
      </c>
      <c r="N5" s="67" t="s">
        <v>24</v>
      </c>
      <c r="O5" s="67" t="s">
        <v>26</v>
      </c>
      <c r="P5" s="68" t="s">
        <v>23</v>
      </c>
      <c r="Q5" s="67" t="s">
        <v>147</v>
      </c>
      <c r="R5" s="67" t="s">
        <v>144</v>
      </c>
    </row>
    <row r="6" spans="1:20" ht="15.75" customHeight="1">
      <c r="A6" s="69"/>
      <c r="B6" s="69" t="s">
        <v>3</v>
      </c>
      <c r="C6" s="70">
        <v>1</v>
      </c>
      <c r="D6" s="32">
        <v>2</v>
      </c>
      <c r="E6" s="70">
        <v>3</v>
      </c>
      <c r="F6" s="32">
        <v>4</v>
      </c>
      <c r="G6" s="70">
        <v>5</v>
      </c>
      <c r="H6" s="32">
        <v>6</v>
      </c>
      <c r="I6" s="70">
        <v>7</v>
      </c>
      <c r="J6" s="32">
        <v>8</v>
      </c>
      <c r="K6" s="70">
        <v>9</v>
      </c>
      <c r="L6" s="32">
        <v>10</v>
      </c>
      <c r="M6" s="70">
        <v>11</v>
      </c>
      <c r="N6" s="32">
        <v>12</v>
      </c>
      <c r="O6" s="70">
        <v>13</v>
      </c>
      <c r="P6" s="32">
        <v>14</v>
      </c>
      <c r="Q6" s="70">
        <v>15</v>
      </c>
      <c r="R6" s="32">
        <v>16</v>
      </c>
      <c r="S6" s="59"/>
      <c r="T6" s="71"/>
    </row>
    <row r="7" spans="1:20" ht="29.25" customHeight="1">
      <c r="A7" s="33"/>
      <c r="B7" s="34" t="s">
        <v>6</v>
      </c>
      <c r="C7" s="34">
        <v>1911</v>
      </c>
      <c r="D7" s="34">
        <v>86</v>
      </c>
      <c r="E7" s="34">
        <v>0</v>
      </c>
      <c r="F7" s="34">
        <v>32</v>
      </c>
      <c r="G7" s="34">
        <v>3</v>
      </c>
      <c r="H7" s="34">
        <v>322</v>
      </c>
      <c r="I7" s="34">
        <v>32</v>
      </c>
      <c r="J7" s="34">
        <v>1436</v>
      </c>
      <c r="K7" s="34">
        <v>1004</v>
      </c>
      <c r="L7" s="34">
        <v>187</v>
      </c>
      <c r="M7" s="34">
        <v>1</v>
      </c>
      <c r="N7" s="34">
        <v>180</v>
      </c>
      <c r="O7" s="34">
        <v>7</v>
      </c>
      <c r="P7" s="34">
        <v>387</v>
      </c>
      <c r="Q7" s="34">
        <v>6</v>
      </c>
      <c r="R7" s="34">
        <v>236</v>
      </c>
      <c r="T7" s="66">
        <f>C7+K7</f>
        <v>2915</v>
      </c>
    </row>
    <row r="8" spans="1:20">
      <c r="T8" s="66">
        <f>'01'!E9</f>
        <v>7647</v>
      </c>
    </row>
    <row r="9" spans="1:20" s="72" customFormat="1" ht="12.75">
      <c r="T9" s="72">
        <f>T7+T8</f>
        <v>10562</v>
      </c>
    </row>
    <row r="10" spans="1:20" s="72" customFormat="1" ht="12.75">
      <c r="I10" s="57"/>
      <c r="Q10" s="58"/>
    </row>
    <row r="11" spans="1:20" s="72" customFormat="1" ht="12.75">
      <c r="T11" s="72">
        <v>10562</v>
      </c>
    </row>
    <row r="12" spans="1:20" s="72" customFormat="1" ht="12.75"/>
    <row r="13" spans="1:20" s="72" customFormat="1" ht="12.75"/>
    <row r="15" spans="1:20">
      <c r="C15" s="66"/>
      <c r="D15" s="66"/>
      <c r="E15" s="66"/>
      <c r="F15" s="66"/>
      <c r="G15" s="66"/>
      <c r="H15" s="66"/>
      <c r="I15" s="66"/>
      <c r="J15" s="66"/>
      <c r="K15" s="66"/>
      <c r="L15" s="66"/>
      <c r="M15" s="66"/>
      <c r="N15" s="66"/>
      <c r="O15" s="66"/>
      <c r="P15" s="66"/>
      <c r="Q15" s="66"/>
      <c r="R15" s="66"/>
    </row>
  </sheetData>
  <sheetProtection formatCells="0" formatColumns="0" formatRows="0" insertColumns="0" insertRows="0"/>
  <mergeCells count="10">
    <mergeCell ref="A1:R1"/>
    <mergeCell ref="A2:R2"/>
    <mergeCell ref="O3:R3"/>
    <mergeCell ref="A4:A5"/>
    <mergeCell ref="B4:B5"/>
    <mergeCell ref="C4:C5"/>
    <mergeCell ref="D4:J4"/>
    <mergeCell ref="K4:K5"/>
    <mergeCell ref="L4:R4"/>
    <mergeCell ref="C3:J3"/>
  </mergeCells>
  <pageMargins left="0.4" right="0.36" top="0.45" bottom="0.49" header="0.31496062992125984" footer="0.31496062992125984"/>
  <pageSetup paperSize="9" scale="7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7a63ae98c9331042c85a0ce3caf3b722">
  <xsd:schema xmlns:xsd="http://www.w3.org/2001/XMLSchema" xmlns:p="http://schemas.microsoft.com/office/2006/metadata/properties" targetNamespace="http://schemas.microsoft.com/office/2006/metadata/properties" ma:root="true" ma:fieldsID="643ad641ad674e858ec36190b61f65cd">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06533C2-B572-4FC6-A925-D4AF85EF53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09100B85-D319-4C03-B929-AF96AC6D3C95}">
  <ds:schemaRefs>
    <ds:schemaRef ds:uri="http://schemas.openxmlformats.org/package/2006/metadata/core-properties"/>
    <ds:schemaRef ds:uri="http://www.w3.org/XML/1998/namespace"/>
    <ds:schemaRef ds:uri="http://purl.org/dc/dcmitype/"/>
    <ds:schemaRef ds:uri="http://purl.org/dc/elements/1.1/"/>
    <ds:schemaRef ds:uri="http://schemas.microsoft.com/office/2006/documentManagement/type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611B8C60-BEDB-4B3A-9781-FB207F0A88E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13</vt:i4>
      </vt:variant>
    </vt:vector>
  </HeadingPairs>
  <TitlesOfParts>
    <vt:vector size="23" baseType="lpstr">
      <vt:lpstr>TT</vt:lpstr>
      <vt:lpstr>01</vt:lpstr>
      <vt:lpstr>PT01</vt:lpstr>
      <vt:lpstr>02</vt:lpstr>
      <vt:lpstr>PT02</vt:lpstr>
      <vt:lpstr>04</vt:lpstr>
      <vt:lpstr>05</vt:lpstr>
      <vt:lpstr>09</vt:lpstr>
      <vt:lpstr>PLViecChuaDieuKien</vt:lpstr>
      <vt:lpstr>PLTienChuaDieuKien</vt:lpstr>
      <vt:lpstr>'01'!OLE_LINK1</vt:lpstr>
      <vt:lpstr>'01'!Print_Area</vt:lpstr>
      <vt:lpstr>'02'!Print_Area</vt:lpstr>
      <vt:lpstr>'04'!Print_Area</vt:lpstr>
      <vt:lpstr>'05'!Print_Area</vt:lpstr>
      <vt:lpstr>'09'!Print_Area</vt:lpstr>
      <vt:lpstr>'PT01'!Print_Area</vt:lpstr>
      <vt:lpstr>'PT02'!Print_Area</vt:lpstr>
      <vt:lpstr>TT!Print_Area</vt:lpstr>
      <vt:lpstr>PLTienChuaDieuKien!Print_Titles</vt:lpstr>
      <vt:lpstr>PLViecChuaDieuKien!Print_Titles</vt:lpstr>
      <vt:lpstr>'PT01'!Print_Titles</vt:lpstr>
      <vt:lpstr>'PT02'!Print_Titles</vt:lpstr>
    </vt:vector>
  </TitlesOfParts>
  <Company>456</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dc:creator>
  <cp:lastModifiedBy>USER</cp:lastModifiedBy>
  <cp:lastPrinted>2026-01-22T00:38:42Z</cp:lastPrinted>
  <dcterms:created xsi:type="dcterms:W3CDTF">2004-03-07T02:36:29Z</dcterms:created>
  <dcterms:modified xsi:type="dcterms:W3CDTF">2026-01-22T00:38:44Z</dcterms:modified>
</cp:coreProperties>
</file>